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МАЩЕНКО\БЮДЖЕТ\БЮДЖЕТ 2025-2027\ПРОЕКТ ИЗМЕН № __ от 14.07.2025\ПРОЕКТ\"/>
    </mc:Choice>
  </mc:AlternateContent>
  <bookViews>
    <workbookView xWindow="-108" yWindow="-108" windowWidth="19440" windowHeight="12456"/>
  </bookViews>
  <sheets>
    <sheet name="Все года" sheetId="1" r:id="rId1"/>
  </sheets>
  <definedNames>
    <definedName name="_xlnm.Print_Titles" localSheetId="0">'Все года'!$10:$10</definedName>
  </definedNames>
  <calcPr calcId="162913"/>
</workbook>
</file>

<file path=xl/calcChain.xml><?xml version="1.0" encoding="utf-8"?>
<calcChain xmlns="http://schemas.openxmlformats.org/spreadsheetml/2006/main">
  <c r="U80" i="1" l="1"/>
  <c r="AM80" i="1" l="1"/>
  <c r="AI80" i="1" l="1"/>
  <c r="AM79" i="1" l="1"/>
  <c r="U79" i="1"/>
  <c r="AM77" i="1"/>
  <c r="AI77" i="1"/>
  <c r="U77" i="1"/>
  <c r="I77" i="1"/>
  <c r="H77" i="1"/>
  <c r="G77" i="1"/>
  <c r="AM76" i="1" s="1"/>
  <c r="AI76" i="1" s="1"/>
  <c r="U76" i="1" l="1"/>
  <c r="I76" i="1" s="1"/>
  <c r="H76" i="1" s="1"/>
  <c r="G76" i="1" s="1"/>
  <c r="AM74" i="1"/>
  <c r="AL74" i="1"/>
  <c r="AK74" i="1"/>
  <c r="AJ74" i="1"/>
  <c r="AJ73" i="1" s="1"/>
  <c r="AI73" i="1" s="1"/>
  <c r="AI74" i="1"/>
  <c r="AH74" i="1"/>
  <c r="AG74" i="1"/>
  <c r="AF74" i="1"/>
  <c r="AE74" i="1"/>
  <c r="AD74" i="1"/>
  <c r="AC74" i="1"/>
  <c r="AB74" i="1"/>
  <c r="AA74" i="1"/>
  <c r="Z74" i="1"/>
  <c r="Y74" i="1"/>
  <c r="X74" i="1"/>
  <c r="W74" i="1"/>
  <c r="V74" i="1"/>
  <c r="AM73" i="1" s="1"/>
  <c r="AL73" i="1"/>
  <c r="AK73" i="1"/>
  <c r="AH73" i="1"/>
  <c r="AG73" i="1"/>
  <c r="AF73" i="1"/>
  <c r="AE73" i="1"/>
  <c r="AD73" i="1"/>
  <c r="AC73" i="1"/>
  <c r="AB73" i="1"/>
  <c r="AA73" i="1"/>
  <c r="Z73" i="1"/>
  <c r="Y73" i="1"/>
  <c r="X73" i="1"/>
  <c r="W73" i="1"/>
  <c r="V73" i="1"/>
  <c r="U73" i="1" l="1"/>
  <c r="AQ71" i="1"/>
  <c r="AP71" i="1"/>
  <c r="AO71" i="1"/>
  <c r="AN71" i="1"/>
  <c r="AM71" i="1"/>
  <c r="AL71" i="1"/>
  <c r="AK71" i="1"/>
  <c r="AJ71" i="1"/>
  <c r="AI71" i="1"/>
  <c r="AH71" i="1"/>
  <c r="AG71" i="1"/>
  <c r="AF71" i="1"/>
  <c r="AE71" i="1"/>
  <c r="AD71" i="1"/>
  <c r="AC71" i="1"/>
  <c r="AB71" i="1"/>
  <c r="AA71" i="1"/>
  <c r="Z71" i="1"/>
  <c r="Y71" i="1"/>
  <c r="X71" i="1"/>
  <c r="W71" i="1"/>
  <c r="V71" i="1"/>
  <c r="U71" i="1"/>
  <c r="AM59" i="1"/>
  <c r="AL59" i="1"/>
  <c r="AK59" i="1"/>
  <c r="AJ59" i="1"/>
  <c r="AI59" i="1"/>
  <c r="AH59" i="1"/>
  <c r="AG59" i="1"/>
  <c r="AF59" i="1"/>
  <c r="AE59" i="1"/>
  <c r="AD59" i="1"/>
  <c r="AC59" i="1"/>
  <c r="AB59" i="1"/>
  <c r="AA59" i="1"/>
  <c r="Z59" i="1"/>
  <c r="Y59" i="1"/>
  <c r="X59" i="1"/>
  <c r="W59" i="1"/>
  <c r="V59" i="1"/>
  <c r="U59" i="1"/>
  <c r="AM70" i="1" l="1"/>
  <c r="AL70" i="1" s="1"/>
  <c r="AK70" i="1" s="1"/>
  <c r="AJ70" i="1" s="1"/>
  <c r="AI70" i="1" s="1"/>
  <c r="AM56" i="1"/>
  <c r="AI56" i="1"/>
  <c r="U56" i="1"/>
  <c r="I56" i="1"/>
  <c r="H56" i="1"/>
  <c r="G56" i="1"/>
  <c r="AM54" i="1"/>
  <c r="AL54" i="1"/>
  <c r="AK54" i="1"/>
  <c r="AJ54" i="1"/>
  <c r="AI54" i="1"/>
  <c r="AH54" i="1"/>
  <c r="AG54" i="1"/>
  <c r="AF54" i="1"/>
  <c r="AE54" i="1"/>
  <c r="AD54" i="1"/>
  <c r="AC54" i="1"/>
  <c r="AB54" i="1"/>
  <c r="AA54" i="1"/>
  <c r="Z54" i="1"/>
  <c r="Y54" i="1"/>
  <c r="X54" i="1"/>
  <c r="W54" i="1"/>
  <c r="V54" i="1"/>
  <c r="AH70" i="1" l="1"/>
  <c r="AG70" i="1" s="1"/>
  <c r="AF70" i="1" s="1"/>
  <c r="AE70" i="1" s="1"/>
  <c r="AD70" i="1" s="1"/>
  <c r="AC70" i="1" s="1"/>
  <c r="AB70" i="1" s="1"/>
  <c r="AA70" i="1" s="1"/>
  <c r="Z70" i="1" s="1"/>
  <c r="Y70" i="1" s="1"/>
  <c r="X70" i="1" s="1"/>
  <c r="W70" i="1" s="1"/>
  <c r="V70" i="1" s="1"/>
  <c r="U70" i="1" s="1"/>
  <c r="U54" i="1"/>
  <c r="I54" i="1"/>
  <c r="H54" i="1"/>
  <c r="G54" i="1"/>
  <c r="AM53" i="1" s="1"/>
  <c r="AI53" i="1" l="1"/>
  <c r="AM50" i="1"/>
  <c r="AL50" i="1" s="1"/>
  <c r="AK50" i="1" s="1"/>
  <c r="AJ50" i="1" s="1"/>
  <c r="AI50" i="1"/>
  <c r="AH50" i="1" s="1"/>
  <c r="AG50" i="1" s="1"/>
  <c r="AF50" i="1" s="1"/>
  <c r="AE50" i="1" s="1"/>
  <c r="AD50" i="1" s="1"/>
  <c r="AC50" i="1" s="1"/>
  <c r="AB50" i="1" s="1"/>
  <c r="AA50" i="1" s="1"/>
  <c r="Z50" i="1" s="1"/>
  <c r="Y50" i="1" s="1"/>
  <c r="X50" i="1" s="1"/>
  <c r="W50" i="1" s="1"/>
  <c r="V50" i="1" s="1"/>
  <c r="U53" i="1" l="1"/>
  <c r="U50" i="1"/>
  <c r="AL46" i="1"/>
  <c r="AK46" i="1"/>
  <c r="AJ46" i="1"/>
  <c r="AH46" i="1"/>
  <c r="AG46" i="1"/>
  <c r="AF46" i="1"/>
  <c r="AE46" i="1"/>
  <c r="AD46" i="1"/>
  <c r="AC46" i="1"/>
  <c r="AB46" i="1"/>
  <c r="AA46" i="1"/>
  <c r="Z46" i="1"/>
  <c r="Y46" i="1"/>
  <c r="X46" i="1"/>
  <c r="W46" i="1"/>
  <c r="V46" i="1" l="1"/>
  <c r="AM45" i="1"/>
  <c r="AI45" i="1"/>
  <c r="U45" i="1" l="1"/>
  <c r="AL43" i="1"/>
  <c r="AK43" i="1"/>
  <c r="AJ43" i="1"/>
  <c r="AH43" i="1"/>
  <c r="AG43" i="1"/>
  <c r="AF43" i="1"/>
  <c r="AE43" i="1"/>
  <c r="AD43" i="1"/>
  <c r="AC43" i="1"/>
  <c r="AB43" i="1"/>
  <c r="AA43" i="1"/>
  <c r="Z43" i="1"/>
  <c r="Y43" i="1"/>
  <c r="X43" i="1"/>
  <c r="W43" i="1"/>
  <c r="V43" i="1"/>
  <c r="AM39" i="1"/>
  <c r="AI39" i="1"/>
  <c r="U39" i="1"/>
  <c r="AM38" i="1" s="1"/>
  <c r="AL38" i="1" l="1"/>
  <c r="AK38" i="1"/>
  <c r="AJ38" i="1"/>
  <c r="AI38" i="1"/>
  <c r="AL36" i="1"/>
  <c r="AK36" i="1"/>
  <c r="AJ36" i="1"/>
  <c r="AH36" i="1"/>
  <c r="AG36" i="1"/>
  <c r="AF36" i="1"/>
  <c r="AE36" i="1"/>
  <c r="AD36" i="1"/>
  <c r="AC36" i="1"/>
  <c r="AB36" i="1"/>
  <c r="AA36" i="1"/>
  <c r="Z36" i="1"/>
  <c r="Y36" i="1"/>
  <c r="X36" i="1"/>
  <c r="W36" i="1"/>
  <c r="V36" i="1"/>
  <c r="U36" i="1"/>
  <c r="AM35" i="1"/>
  <c r="AL35" i="1" s="1"/>
  <c r="AK35" i="1" s="1"/>
  <c r="AI35" i="1"/>
  <c r="AH35" i="1" s="1"/>
  <c r="AG35" i="1" s="1"/>
  <c r="AF35" i="1" s="1"/>
  <c r="AE35" i="1" s="1"/>
  <c r="AD35" i="1" s="1"/>
  <c r="AC35" i="1" s="1"/>
  <c r="AB35" i="1" s="1"/>
  <c r="AA35" i="1" s="1"/>
  <c r="Z35" i="1" s="1"/>
  <c r="Y35" i="1" s="1"/>
  <c r="X35" i="1" s="1"/>
  <c r="W35" i="1" s="1"/>
  <c r="V35" i="1" s="1"/>
  <c r="U35" i="1" s="1"/>
  <c r="AJ35" i="1" l="1"/>
  <c r="AH38" i="1"/>
  <c r="AG38" i="1" s="1"/>
  <c r="AF38" i="1" s="1"/>
  <c r="AE38" i="1" s="1"/>
  <c r="AD38" i="1" s="1"/>
  <c r="AC38" i="1" s="1"/>
  <c r="AB38" i="1" s="1"/>
  <c r="AA38" i="1" s="1"/>
  <c r="Z38" i="1" s="1"/>
  <c r="Y38" i="1" s="1"/>
  <c r="X38" i="1" s="1"/>
  <c r="W38" i="1" s="1"/>
  <c r="V38" i="1" s="1"/>
  <c r="U38" i="1" s="1"/>
  <c r="AM25" i="1"/>
  <c r="AL25" i="1"/>
  <c r="AK25" i="1"/>
  <c r="AJ25" i="1"/>
  <c r="AI25" i="1"/>
  <c r="AH25" i="1"/>
  <c r="AG25" i="1"/>
  <c r="AF25" i="1"/>
  <c r="AE25" i="1"/>
  <c r="AD25" i="1"/>
  <c r="AC25" i="1"/>
  <c r="AB25" i="1"/>
  <c r="AA25" i="1"/>
  <c r="Z25" i="1"/>
  <c r="Y25" i="1"/>
  <c r="X25" i="1"/>
  <c r="W25" i="1"/>
  <c r="V25" i="1"/>
  <c r="U25" i="1"/>
  <c r="AM23" i="1" l="1"/>
  <c r="AI23" i="1"/>
  <c r="AI21" i="1" l="1"/>
  <c r="U19" i="1"/>
  <c r="AL14" i="1"/>
  <c r="AK14" i="1"/>
  <c r="AJ14" i="1"/>
  <c r="AM13" i="1"/>
  <c r="AI13" i="1"/>
  <c r="AH13" i="1"/>
  <c r="AG13" i="1"/>
  <c r="AF13" i="1"/>
  <c r="AE13" i="1"/>
  <c r="AD13" i="1"/>
  <c r="AC13" i="1"/>
  <c r="AB13" i="1"/>
  <c r="AA13" i="1"/>
  <c r="Z13" i="1"/>
  <c r="Y13" i="1"/>
  <c r="X13" i="1"/>
  <c r="W13" i="1"/>
  <c r="AL13" i="1" l="1"/>
  <c r="AK13" i="1" s="1"/>
  <c r="AJ13" i="1" s="1"/>
  <c r="AM84" i="1"/>
  <c r="V13" i="1"/>
  <c r="U13" i="1" l="1"/>
  <c r="AM12" i="1" l="1"/>
  <c r="AL12" i="1"/>
  <c r="AL84" i="1" s="1"/>
  <c r="AK12" i="1"/>
  <c r="AK84" i="1" s="1"/>
  <c r="AJ12" i="1"/>
  <c r="AH12" i="1"/>
  <c r="AH84" i="1" s="1"/>
  <c r="AG12" i="1"/>
  <c r="AG84" i="1" s="1"/>
  <c r="AF12" i="1"/>
  <c r="AF84" i="1" s="1"/>
  <c r="AE12" i="1"/>
  <c r="AE84" i="1" s="1"/>
  <c r="AD12" i="1"/>
  <c r="AD84" i="1" s="1"/>
  <c r="AC12" i="1"/>
  <c r="AC84" i="1" s="1"/>
  <c r="AB12" i="1"/>
  <c r="AB84" i="1" s="1"/>
  <c r="AA12" i="1"/>
  <c r="AA84" i="1" s="1"/>
  <c r="Z12" i="1"/>
  <c r="Z84" i="1" s="1"/>
  <c r="Y12" i="1"/>
  <c r="Y84" i="1" s="1"/>
  <c r="X12" i="1"/>
  <c r="X84" i="1" s="1"/>
  <c r="W12" i="1"/>
  <c r="W84" i="1" s="1"/>
  <c r="V12" i="1"/>
  <c r="AI12" i="1" l="1"/>
  <c r="AI84" i="1" s="1"/>
  <c r="AJ84" i="1"/>
  <c r="U12" i="1"/>
  <c r="U84" i="1" s="1"/>
  <c r="V84" i="1"/>
</calcChain>
</file>

<file path=xl/sharedStrings.xml><?xml version="1.0" encoding="utf-8"?>
<sst xmlns="http://schemas.openxmlformats.org/spreadsheetml/2006/main" count="398" uniqueCount="181">
  <si>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</si>
  <si>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</si>
  <si>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</si>
  <si>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</si>
  <si>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</si>
  <si>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</si>
  <si>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</si>
  <si>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</si>
  <si>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</si>
  <si>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</si>
  <si>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</si>
  <si>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</si>
  <si>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</si>
  <si>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</si>
  <si>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</si>
  <si>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</si>
  <si>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</si>
  <si>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</si>
  <si>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</si>
  <si>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</si>
  <si>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</si>
  <si>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</si>
  <si>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</si>
  <si>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</si>
  <si>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</si>
  <si>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</si>
  <si>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</si>
  <si>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</si>
  <si>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</si>
  <si>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</si>
  <si>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</si>
  <si>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</si>
  <si>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</si>
  <si>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</si>
  <si>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</si>
  <si>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</si>
  <si>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</si>
  <si>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</si>
  <si>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</si>
  <si>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</si>
  <si>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</si>
  <si>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</si>
  <si>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</si>
  <si>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</si>
  <si>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</si>
  <si>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</si>
  <si>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</si>
  <si>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</si>
  <si>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</si>
  <si>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</si>
  <si>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</si>
  <si>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</si>
  <si>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</si>
  <si>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</si>
  <si>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</si>
  <si>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</si>
  <si>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</si>
  <si>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</si>
  <si>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</si>
  <si>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</si>
  <si>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</si>
  <si>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</si>
  <si>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</si>
  <si>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</si>
  <si>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</si>
  <si>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</si>
  <si>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</si>
  <si>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</si>
  <si>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</si>
  <si>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</si>
  <si>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</si>
  <si>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</si>
  <si>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</si>
  <si>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</si>
  <si>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</si>
  <si>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</si>
  <si>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</si>
  <si>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</si>
  <si>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</si>
  <si>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</si>
  <si>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</si>
  <si>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</si>
  <si>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</si>
  <si>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</si>
  <si>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</si>
  <si>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</si>
  <si>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</si>
  <si>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2025 г.</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</si>
  <si>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</si>
  <si>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</si>
  <si>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</si>
  <si>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</si>
  <si>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</si>
  <si>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</si>
  <si>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</si>
  <si>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</si>
  <si>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</si>
  <si>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</si>
  <si>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</si>
  <si>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</si>
  <si>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</si>
  <si>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</si>
  <si>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</si>
  <si>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</si>
  <si>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</si>
  <si>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</si>
  <si>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</si>
  <si>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</si>
  <si>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</si>
  <si>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</si>
  <si>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</si>
  <si>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</si>
  <si>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</si>
  <si>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</si>
  <si>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</si>
  <si>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</si>
  <si>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</si>
  <si>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</si>
  <si>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</si>
  <si>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</si>
  <si>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</si>
  <si>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</si>
  <si>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</si>
  <si>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</si>
  <si>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</si>
  <si>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</si>
  <si>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</si>
  <si>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</si>
  <si>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</si>
  <si>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</si>
  <si>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</si>
  <si>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</si>
  <si>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</si>
  <si>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</si>
  <si>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</si>
  <si>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</si>
  <si>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</si>
  <si>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</si>
  <si>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</si>
  <si>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</si>
  <si>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</si>
  <si>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</si>
  <si>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</si>
  <si>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</si>
  <si>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</si>
  <si>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</si>
  <si>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</si>
  <si>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</si>
  <si>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</si>
  <si>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</si>
  <si>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</si>
  <si>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</si>
  <si>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</si>
  <si>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</si>
  <si>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</si>
  <si>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</si>
  <si>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</si>
  <si>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</si>
  <si>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</si>
  <si>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</si>
  <si>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</si>
  <si>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</si>
  <si>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</si>
  <si>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</si>
  <si>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</si>
  <si>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</si>
  <si>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</si>
  <si>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</si>
  <si>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</si>
  <si>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</si>
  <si>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</si>
  <si>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</si>
  <si>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</si>
  <si>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</si>
  <si>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r>
      <rPr>
        <sz val="16"/>
        <color indexed="8"/>
        <rFont val="Times New Roman"/>
        <family val="1"/>
        <charset val="204"/>
      </rPr>
      <t>Председатель Собрания депутатов-Глава Обильненского сельского поселения                               С.А. Бабаев</t>
    </r>
    <r>
      <rPr>
        <sz val="14"/>
        <color indexed="8"/>
        <rFont val="Times New Roman"/>
        <family val="1"/>
        <charset val="204"/>
      </rPr>
      <t xml:space="preserve">
</t>
    </r>
  </si>
  <si>
    <t xml:space="preserve"> ПРОЕКТ Приложение 4</t>
  </si>
  <si>
    <t xml:space="preserve">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</si>
  <si>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11.4.01.S4640</t>
  </si>
  <si>
    <t>09.4.01.S4640</t>
  </si>
  <si>
    <t>11.4.01.28510</t>
  </si>
  <si>
    <t>Мероприятие  по расходам на обустройство и содержание спортивных объектов (спортивная площадка)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</si>
</sst>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
    <numFmt numFmtId="165" formatCode="#,##0.0"/>
    <numFmt numFmtId="166" formatCode="000000"/>
    <numFmt numFmtId="167" formatCode="#,##0.00\ _₽"/>
    <numFmt numFmtId="168" formatCode="#,##0.00\ _₽;[Red]#,##0.00\ _₽"/>
    <numFmt numFmtId="169" formatCode="#,##0.00;[Red]#,##0.00"/>
    <numFmt numFmtId="170" formatCode="00"/>
  </numFmts>
  <fonts count="29" x14ac:knownFonts="1">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1"/>
      <color indexed="8"/>
      <name val="Calibri"/>
      <family val="2"/>
      <scheme val="minor"/>
    </font>
    <font>
      <sz val="16"/>
      <color theme="1"/>
      <name val="Times New Roman"/>
      <family val="1"/>
      <charset val="204"/>
    </font>
    <font>
      <sz val="11"/>
      <color rgb="FFFF0000"/>
      <name val="Calibri"/>
      <family val="2"/>
      <scheme val="minor"/>
    </font>
    <font>
      <sz val="14"/>
      <color rgb="FFFF0000"/>
      <name val="Times New Roman"/>
      <family val="1"/>
      <charset val="204"/>
    </font>
    <font>
      <sz val="16"/>
      <color indexed="8"/>
      <name val="Times New Roman"/>
      <family val="1"/>
      <charset val="204"/>
    </font>
    <font>
      <sz val="14"/>
      <color theme="1"/>
      <name val="Times New Roman"/>
      <family val="1"/>
      <charset val="204"/>
    </font>
    <font>
      <sz val="16"/>
      <color indexed="8"/>
      <name val="Arial Black"/>
      <family val="2"/>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212">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19"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49" fontId="8" fillId="3" borderId="15"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2" fontId="5" fillId="0" borderId="2" xfId="0" applyNumberFormat="1" applyFont="1" applyFill="1" applyBorder="1" applyAlignment="1">
      <alignment horizontal="justify" vertical="center" wrapText="1"/>
    </xf>
    <xf numFmtId="170" fontId="8" fillId="0" borderId="15" xfId="0" applyNumberFormat="1" applyFont="1" applyFill="1" applyBorder="1" applyAlignment="1">
      <alignment horizontal="center" vertical="center" wrapText="1"/>
    </xf>
    <xf numFmtId="170" fontId="8" fillId="0" borderId="2" xfId="1"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70" fontId="8"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justify" vertical="center" wrapText="1"/>
    </xf>
    <xf numFmtId="0" fontId="8" fillId="0" borderId="10" xfId="0" applyNumberFormat="1" applyFont="1" applyFill="1" applyBorder="1" applyAlignment="1" applyProtection="1">
      <alignment horizontal="center" vertical="center" wrapText="1"/>
      <protection locked="0"/>
    </xf>
    <xf numFmtId="170" fontId="8" fillId="0" borderId="4" xfId="0" applyNumberFormat="1" applyFont="1" applyFill="1" applyBorder="1" applyAlignment="1" applyProtection="1">
      <alignment horizontal="center" vertical="center" wrapText="1"/>
      <protection locked="0"/>
    </xf>
    <xf numFmtId="168" fontId="8" fillId="0" borderId="4" xfId="0" applyNumberFormat="1" applyFont="1" applyFill="1" applyBorder="1" applyAlignment="1">
      <alignment horizontal="center" vertical="center" wrapText="1"/>
    </xf>
    <xf numFmtId="170" fontId="8" fillId="0" borderId="4"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4" borderId="2"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2" fontId="8" fillId="0" borderId="2" xfId="0" applyNumberFormat="1" applyFont="1" applyFill="1" applyBorder="1" applyAlignment="1">
      <alignment horizontal="right"/>
    </xf>
    <xf numFmtId="2" fontId="8"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0" fontId="24" fillId="0" borderId="0" xfId="0" applyFont="1"/>
    <xf numFmtId="0" fontId="25" fillId="3" borderId="0" xfId="0" applyFont="1" applyFill="1"/>
    <xf numFmtId="0" fontId="27" fillId="3" borderId="0" xfId="0" applyFont="1" applyFill="1"/>
    <xf numFmtId="169" fontId="16" fillId="0" borderId="18" xfId="0" applyNumberFormat="1" applyFont="1" applyFill="1" applyBorder="1" applyAlignment="1">
      <alignment horizontal="right"/>
    </xf>
    <xf numFmtId="2" fontId="3" fillId="3" borderId="0" xfId="0" applyNumberFormat="1" applyFont="1" applyFill="1"/>
    <xf numFmtId="2" fontId="6" fillId="0" borderId="0" xfId="0" applyNumberFormat="1" applyFont="1"/>
    <xf numFmtId="169" fontId="8" fillId="0" borderId="5" xfId="0" applyNumberFormat="1" applyFont="1" applyFill="1" applyBorder="1" applyAlignment="1">
      <alignment horizontal="right"/>
    </xf>
    <xf numFmtId="168" fontId="23" fillId="0" borderId="2" xfId="0" applyNumberFormat="1" applyFont="1" applyFill="1" applyBorder="1" applyAlignment="1">
      <alignment horizontal="right"/>
    </xf>
    <xf numFmtId="0" fontId="28" fillId="0" borderId="0" xfId="0" applyFont="1" applyAlignment="1">
      <alignment horizontal="right"/>
    </xf>
    <xf numFmtId="49" fontId="5" fillId="0" borderId="2" xfId="0" applyNumberFormat="1" applyFont="1" applyFill="1" applyBorder="1" applyAlignment="1">
      <alignment horizontal="justify" vertical="center" wrapText="1"/>
    </xf>
    <xf numFmtId="0" fontId="8" fillId="0" borderId="2" xfId="0" applyNumberFormat="1" applyFont="1" applyFill="1" applyBorder="1" applyAlignment="1" applyProtection="1">
      <alignment horizontal="center" vertical="center" wrapText="1"/>
      <protection locked="0"/>
    </xf>
    <xf numFmtId="170" fontId="8" fillId="0" borderId="2" xfId="0" applyNumberFormat="1" applyFont="1" applyFill="1" applyBorder="1" applyAlignment="1" applyProtection="1">
      <alignment horizontal="center" vertical="center" wrapText="1"/>
      <protection locked="0"/>
    </xf>
    <xf numFmtId="0" fontId="2" fillId="0" borderId="0" xfId="0" applyFont="1" applyAlignment="1">
      <alignment wrapText="1"/>
    </xf>
    <xf numFmtId="0" fontId="0" fillId="0" borderId="0" xfId="0" applyAlignment="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right" wrapText="1"/>
    </xf>
    <xf numFmtId="49" fontId="1" fillId="3" borderId="7" xfId="0" applyNumberFormat="1" applyFont="1" applyFill="1" applyBorder="1" applyAlignment="1">
      <alignment horizontal="right" wrapText="1"/>
    </xf>
    <xf numFmtId="49" fontId="1" fillId="3" borderId="8" xfId="0" applyNumberFormat="1" applyFont="1" applyFill="1" applyBorder="1" applyAlignment="1">
      <alignment horizontal="right" wrapText="1"/>
    </xf>
    <xf numFmtId="49" fontId="1" fillId="3" borderId="9" xfId="0" applyNumberFormat="1" applyFont="1" applyFill="1" applyBorder="1" applyAlignment="1">
      <alignment horizontal="right" wrapText="1"/>
    </xf>
    <xf numFmtId="49" fontId="1" fillId="3" borderId="1" xfId="0" applyNumberFormat="1" applyFont="1" applyFill="1" applyBorder="1" applyAlignment="1">
      <alignment horizontal="right" wrapText="1"/>
    </xf>
    <xf numFmtId="49" fontId="1" fillId="3" borderId="10" xfId="0" applyNumberFormat="1" applyFont="1" applyFill="1" applyBorder="1" applyAlignment="1">
      <alignment horizontal="right" wrapText="1"/>
    </xf>
    <xf numFmtId="49" fontId="1" fillId="3" borderId="11" xfId="0" applyNumberFormat="1" applyFont="1" applyFill="1" applyBorder="1" applyAlignment="1">
      <alignment horizontal="right" wrapText="1"/>
    </xf>
    <xf numFmtId="49" fontId="1" fillId="3" borderId="12" xfId="0" applyNumberFormat="1" applyFont="1" applyFill="1" applyBorder="1" applyAlignment="1">
      <alignment horizontal="right" wrapText="1"/>
    </xf>
    <xf numFmtId="49" fontId="1" fillId="3" borderId="13" xfId="0" applyNumberFormat="1" applyFont="1" applyFill="1" applyBorder="1" applyAlignment="1">
      <alignment horizontal="right" wrapText="1"/>
    </xf>
    <xf numFmtId="0" fontId="14" fillId="0" borderId="1" xfId="0" applyFont="1" applyBorder="1" applyAlignment="1" applyProtection="1">
      <alignment horizontal="center" vertical="top" wrapText="1"/>
    </xf>
    <xf numFmtId="0" fontId="0" fillId="0" borderId="1" xfId="0" applyBorder="1" applyAlignment="1" applyProtection="1"/>
  </cellXfs>
  <cellStyles count="2">
    <cellStyle name="Обычный" xfId="0" builtinId="0"/>
    <cellStyle name="Финансовый" xfId="1" builtinId="3"/>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6"/>
  <sheetViews>
    <sheetView showGridLines="0" tabSelected="1" topLeftCell="B77" zoomScale="60" zoomScaleNormal="60" workbookViewId="0">
      <selection activeCell="E82" sqref="E82"/>
    </sheetView>
  </sheetViews>
  <sheetFormatPr defaultRowHeight="10.199999999999999" customHeight="1" x14ac:dyDescent="0.3"/>
  <cols>
    <col min="1" max="1" width="44.44140625" hidden="1" customWidth="1"/>
    <col min="2" max="2" width="101.6640625" customWidth="1"/>
    <col min="3" max="3" width="8.6640625" customWidth="1"/>
    <col min="4" max="4" width="9.5546875" customWidth="1"/>
    <col min="5" max="5" width="23.5546875" customWidth="1"/>
    <col min="6" max="19" width="16.6640625" hidden="1" customWidth="1"/>
    <col min="20" max="20" width="10.33203125" customWidth="1"/>
    <col min="21" max="21" width="19.33203125" style="149" customWidth="1"/>
    <col min="22" max="34" width="8" style="149" hidden="1"/>
    <col min="35" max="35" width="18.109375" style="150" customWidth="1"/>
    <col min="36" max="38" width="8" style="149" hidden="1" customWidth="1"/>
    <col min="39" max="39" width="17.6640625" style="149" customWidth="1"/>
    <col min="40" max="42" width="8" hidden="1" customWidth="1"/>
    <col min="43" max="43" width="0.109375" customWidth="1"/>
    <col min="44" max="44" width="10.109375" customWidth="1"/>
    <col min="46" max="46" width="11.6640625" bestFit="1" customWidth="1"/>
    <col min="48" max="48" width="10" bestFit="1" customWidth="1"/>
  </cols>
  <sheetData>
    <row r="1" spans="1:46" ht="15.6" customHeight="1" x14ac:dyDescent="0.35">
      <c r="U1" s="185" t="s">
        <v>175</v>
      </c>
      <c r="V1" s="186"/>
      <c r="W1" s="186"/>
      <c r="X1" s="186"/>
      <c r="Y1" s="186"/>
      <c r="Z1" s="186"/>
      <c r="AA1" s="186"/>
      <c r="AB1" s="186"/>
      <c r="AC1" s="186"/>
      <c r="AD1" s="186"/>
      <c r="AE1" s="186"/>
      <c r="AF1" s="186"/>
      <c r="AG1" s="186"/>
      <c r="AH1" s="186"/>
      <c r="AI1" s="186"/>
      <c r="AJ1" s="186"/>
      <c r="AK1" s="186"/>
      <c r="AL1" s="186"/>
      <c r="AM1" s="186"/>
    </row>
    <row r="2" spans="1:46" ht="18.75" customHeight="1" x14ac:dyDescent="0.3">
      <c r="E2" s="210" t="s">
        <v>176</v>
      </c>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row>
    <row r="3" spans="1:46" ht="78.75" customHeight="1" x14ac:dyDescent="0.3">
      <c r="B3" s="17"/>
      <c r="C3" s="17"/>
      <c r="D3" s="17"/>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row>
    <row r="4" spans="1:46" ht="75.75" customHeight="1" x14ac:dyDescent="0.3">
      <c r="A4" s="1"/>
      <c r="B4" s="184" t="s">
        <v>161</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row>
    <row r="5" spans="1:46" ht="7.95" customHeight="1" x14ac:dyDescent="0.3"/>
    <row r="6" spans="1:46" ht="19.95" hidden="1" customHeight="1" x14ac:dyDescent="0.35">
      <c r="A6" s="2"/>
      <c r="B6" s="2"/>
      <c r="C6" s="2"/>
      <c r="D6" s="2"/>
      <c r="E6" s="2"/>
      <c r="F6" s="2"/>
      <c r="G6" s="2"/>
      <c r="H6" s="2"/>
      <c r="I6" s="2"/>
      <c r="J6" s="2"/>
      <c r="K6" s="2"/>
      <c r="L6" s="2"/>
      <c r="M6" s="2"/>
      <c r="N6" s="2"/>
      <c r="O6" s="2"/>
      <c r="P6" s="2"/>
      <c r="Q6" s="2"/>
      <c r="R6" s="2"/>
      <c r="S6" s="2"/>
      <c r="T6" s="2"/>
      <c r="U6" s="151"/>
      <c r="V6" s="151"/>
      <c r="W6" s="151"/>
      <c r="X6" s="151"/>
      <c r="Y6" s="151"/>
      <c r="Z6" s="151"/>
      <c r="AA6" s="151"/>
      <c r="AB6" s="151"/>
      <c r="AC6" s="151"/>
      <c r="AD6" s="151"/>
      <c r="AE6" s="151"/>
      <c r="AF6" s="151"/>
      <c r="AG6" s="151"/>
      <c r="AH6" s="151"/>
      <c r="AI6" s="152"/>
      <c r="AJ6" s="151"/>
      <c r="AK6" s="151"/>
      <c r="AL6" s="151"/>
      <c r="AM6" s="153" t="s">
        <v>54</v>
      </c>
      <c r="AN6" s="2"/>
      <c r="AO6" s="2"/>
      <c r="AP6" s="2"/>
      <c r="AQ6" s="2"/>
    </row>
    <row r="7" spans="1:46" s="3" customFormat="1" ht="15" customHeight="1" x14ac:dyDescent="0.35">
      <c r="A7" s="187" t="s">
        <v>8</v>
      </c>
      <c r="B7" s="188" t="s">
        <v>8</v>
      </c>
      <c r="C7" s="189" t="s">
        <v>4</v>
      </c>
      <c r="D7" s="192" t="s">
        <v>5</v>
      </c>
      <c r="E7" s="195" t="s">
        <v>6</v>
      </c>
      <c r="F7" s="196"/>
      <c r="G7" s="196"/>
      <c r="H7" s="196"/>
      <c r="I7" s="196"/>
      <c r="J7" s="196"/>
      <c r="K7" s="196"/>
      <c r="L7" s="196"/>
      <c r="M7" s="196"/>
      <c r="N7" s="196"/>
      <c r="O7" s="196"/>
      <c r="P7" s="196"/>
      <c r="Q7" s="196"/>
      <c r="R7" s="196"/>
      <c r="S7" s="189"/>
      <c r="T7" s="192" t="s">
        <v>7</v>
      </c>
      <c r="U7" s="201" t="s">
        <v>0</v>
      </c>
      <c r="V7" s="202"/>
      <c r="W7" s="202"/>
      <c r="X7" s="202"/>
      <c r="Y7" s="202"/>
      <c r="Z7" s="202"/>
      <c r="AA7" s="202"/>
      <c r="AB7" s="202"/>
      <c r="AC7" s="202"/>
      <c r="AD7" s="202"/>
      <c r="AE7" s="202"/>
      <c r="AF7" s="202"/>
      <c r="AG7" s="202"/>
      <c r="AH7" s="202"/>
      <c r="AI7" s="202"/>
      <c r="AJ7" s="202"/>
      <c r="AK7" s="202"/>
      <c r="AL7" s="202"/>
      <c r="AM7" s="203"/>
      <c r="AN7" s="187" t="s">
        <v>9</v>
      </c>
      <c r="AO7" s="187" t="s">
        <v>10</v>
      </c>
      <c r="AP7" s="187" t="s">
        <v>11</v>
      </c>
      <c r="AQ7" s="187" t="s">
        <v>8</v>
      </c>
    </row>
    <row r="8" spans="1:46" s="3" customFormat="1" ht="9.75" customHeight="1" x14ac:dyDescent="0.35">
      <c r="A8" s="187"/>
      <c r="B8" s="188"/>
      <c r="C8" s="190"/>
      <c r="D8" s="193"/>
      <c r="E8" s="197"/>
      <c r="F8" s="198"/>
      <c r="G8" s="198"/>
      <c r="H8" s="198"/>
      <c r="I8" s="198"/>
      <c r="J8" s="198"/>
      <c r="K8" s="198"/>
      <c r="L8" s="198"/>
      <c r="M8" s="198"/>
      <c r="N8" s="198"/>
      <c r="O8" s="198"/>
      <c r="P8" s="198"/>
      <c r="Q8" s="198"/>
      <c r="R8" s="198"/>
      <c r="S8" s="190"/>
      <c r="T8" s="193"/>
      <c r="U8" s="204"/>
      <c r="V8" s="205"/>
      <c r="W8" s="205"/>
      <c r="X8" s="205"/>
      <c r="Y8" s="205"/>
      <c r="Z8" s="205"/>
      <c r="AA8" s="205"/>
      <c r="AB8" s="205"/>
      <c r="AC8" s="205"/>
      <c r="AD8" s="205"/>
      <c r="AE8" s="205"/>
      <c r="AF8" s="205"/>
      <c r="AG8" s="205"/>
      <c r="AH8" s="205"/>
      <c r="AI8" s="205"/>
      <c r="AJ8" s="205"/>
      <c r="AK8" s="205"/>
      <c r="AL8" s="205"/>
      <c r="AM8" s="206"/>
      <c r="AN8" s="187"/>
      <c r="AO8" s="187"/>
      <c r="AP8" s="187"/>
      <c r="AQ8" s="187"/>
    </row>
    <row r="9" spans="1:46" s="3" customFormat="1" ht="15" hidden="1" customHeight="1" x14ac:dyDescent="0.35">
      <c r="A9" s="187"/>
      <c r="B9" s="188"/>
      <c r="C9" s="190"/>
      <c r="D9" s="193"/>
      <c r="E9" s="197"/>
      <c r="F9" s="198"/>
      <c r="G9" s="198"/>
      <c r="H9" s="198"/>
      <c r="I9" s="198"/>
      <c r="J9" s="198"/>
      <c r="K9" s="198"/>
      <c r="L9" s="198"/>
      <c r="M9" s="198"/>
      <c r="N9" s="198"/>
      <c r="O9" s="198"/>
      <c r="P9" s="198"/>
      <c r="Q9" s="198"/>
      <c r="R9" s="198"/>
      <c r="S9" s="190"/>
      <c r="T9" s="193"/>
      <c r="U9" s="207"/>
      <c r="V9" s="208"/>
      <c r="W9" s="208"/>
      <c r="X9" s="208"/>
      <c r="Y9" s="208"/>
      <c r="Z9" s="208"/>
      <c r="AA9" s="208"/>
      <c r="AB9" s="208"/>
      <c r="AC9" s="208"/>
      <c r="AD9" s="208"/>
      <c r="AE9" s="208"/>
      <c r="AF9" s="208"/>
      <c r="AG9" s="208"/>
      <c r="AH9" s="208"/>
      <c r="AI9" s="208"/>
      <c r="AJ9" s="208"/>
      <c r="AK9" s="208"/>
      <c r="AL9" s="208"/>
      <c r="AM9" s="209"/>
      <c r="AN9" s="187" t="s">
        <v>1</v>
      </c>
      <c r="AO9" s="187" t="s">
        <v>2</v>
      </c>
      <c r="AP9" s="187" t="s">
        <v>3</v>
      </c>
      <c r="AQ9" s="187"/>
    </row>
    <row r="10" spans="1:46" s="3" customFormat="1" ht="18.75" hidden="1" customHeight="1" x14ac:dyDescent="0.35">
      <c r="A10" s="4"/>
      <c r="B10" s="188"/>
      <c r="C10" s="190"/>
      <c r="D10" s="193"/>
      <c r="E10" s="197"/>
      <c r="F10" s="198"/>
      <c r="G10" s="198"/>
      <c r="H10" s="198"/>
      <c r="I10" s="198"/>
      <c r="J10" s="198"/>
      <c r="K10" s="198"/>
      <c r="L10" s="198"/>
      <c r="M10" s="198"/>
      <c r="N10" s="198"/>
      <c r="O10" s="198"/>
      <c r="P10" s="198"/>
      <c r="Q10" s="198"/>
      <c r="R10" s="198"/>
      <c r="S10" s="190"/>
      <c r="T10" s="193"/>
      <c r="U10" s="154"/>
      <c r="V10" s="154"/>
      <c r="W10" s="154"/>
      <c r="X10" s="154"/>
      <c r="Y10" s="154"/>
      <c r="Z10" s="154"/>
      <c r="AA10" s="154"/>
      <c r="AB10" s="154"/>
      <c r="AC10" s="154"/>
      <c r="AD10" s="154"/>
      <c r="AE10" s="154"/>
      <c r="AF10" s="154"/>
      <c r="AG10" s="154"/>
      <c r="AH10" s="154"/>
      <c r="AI10" s="154"/>
      <c r="AJ10" s="154"/>
      <c r="AK10" s="154"/>
      <c r="AL10" s="154"/>
      <c r="AM10" s="154"/>
      <c r="AN10" s="4"/>
      <c r="AO10" s="4"/>
      <c r="AP10" s="4"/>
      <c r="AQ10" s="4"/>
    </row>
    <row r="11" spans="1:46" s="3" customFormat="1" ht="31.95" customHeight="1" x14ac:dyDescent="0.35">
      <c r="A11" s="4"/>
      <c r="B11" s="188"/>
      <c r="C11" s="191"/>
      <c r="D11" s="194"/>
      <c r="E11" s="199"/>
      <c r="F11" s="200"/>
      <c r="G11" s="200"/>
      <c r="H11" s="200"/>
      <c r="I11" s="200"/>
      <c r="J11" s="200"/>
      <c r="K11" s="200"/>
      <c r="L11" s="200"/>
      <c r="M11" s="200"/>
      <c r="N11" s="200"/>
      <c r="O11" s="200"/>
      <c r="P11" s="200"/>
      <c r="Q11" s="200"/>
      <c r="R11" s="200"/>
      <c r="S11" s="191"/>
      <c r="T11" s="194"/>
      <c r="U11" s="155" t="s">
        <v>87</v>
      </c>
      <c r="V11" s="155"/>
      <c r="W11" s="155"/>
      <c r="X11" s="155"/>
      <c r="Y11" s="155"/>
      <c r="Z11" s="155"/>
      <c r="AA11" s="155"/>
      <c r="AB11" s="155"/>
      <c r="AC11" s="155"/>
      <c r="AD11" s="155"/>
      <c r="AE11" s="155"/>
      <c r="AF11" s="155"/>
      <c r="AG11" s="155"/>
      <c r="AH11" s="155"/>
      <c r="AI11" s="155" t="s">
        <v>90</v>
      </c>
      <c r="AJ11" s="155"/>
      <c r="AK11" s="155"/>
      <c r="AL11" s="155"/>
      <c r="AM11" s="155" t="s">
        <v>98</v>
      </c>
      <c r="AN11" s="4"/>
      <c r="AO11" s="4"/>
      <c r="AP11" s="4"/>
      <c r="AQ11" s="4"/>
    </row>
    <row r="12" spans="1:46" s="3" customFormat="1" ht="34.200000000000003" customHeight="1" thickBot="1" x14ac:dyDescent="0.4">
      <c r="A12" s="5" t="s">
        <v>12</v>
      </c>
      <c r="B12" s="65" t="s">
        <v>12</v>
      </c>
      <c r="C12" s="96" t="s">
        <v>13</v>
      </c>
      <c r="D12" s="97" t="s">
        <v>14</v>
      </c>
      <c r="E12" s="97"/>
      <c r="F12" s="97"/>
      <c r="G12" s="97"/>
      <c r="H12" s="97"/>
      <c r="I12" s="97"/>
      <c r="J12" s="97"/>
      <c r="K12" s="97"/>
      <c r="L12" s="97"/>
      <c r="M12" s="97"/>
      <c r="N12" s="97"/>
      <c r="O12" s="97"/>
      <c r="P12" s="97"/>
      <c r="Q12" s="97"/>
      <c r="R12" s="97"/>
      <c r="S12" s="97"/>
      <c r="T12" s="97"/>
      <c r="U12" s="98">
        <f>U13+U19+U23+U25</f>
        <v>16555</v>
      </c>
      <c r="V12" s="98" t="e">
        <f t="shared" ref="V12:AL12" si="0">V13+V19+V23+V25</f>
        <v>#REF!</v>
      </c>
      <c r="W12" s="98" t="e">
        <f t="shared" si="0"/>
        <v>#REF!</v>
      </c>
      <c r="X12" s="98" t="e">
        <f t="shared" si="0"/>
        <v>#REF!</v>
      </c>
      <c r="Y12" s="98" t="e">
        <f t="shared" si="0"/>
        <v>#REF!</v>
      </c>
      <c r="Z12" s="98" t="e">
        <f t="shared" si="0"/>
        <v>#REF!</v>
      </c>
      <c r="AA12" s="98" t="e">
        <f t="shared" si="0"/>
        <v>#REF!</v>
      </c>
      <c r="AB12" s="98" t="e">
        <f t="shared" si="0"/>
        <v>#REF!</v>
      </c>
      <c r="AC12" s="98" t="e">
        <f t="shared" si="0"/>
        <v>#REF!</v>
      </c>
      <c r="AD12" s="98" t="e">
        <f t="shared" si="0"/>
        <v>#REF!</v>
      </c>
      <c r="AE12" s="98" t="e">
        <f t="shared" si="0"/>
        <v>#REF!</v>
      </c>
      <c r="AF12" s="98" t="e">
        <f t="shared" si="0"/>
        <v>#REF!</v>
      </c>
      <c r="AG12" s="98" t="e">
        <f t="shared" si="0"/>
        <v>#REF!</v>
      </c>
      <c r="AH12" s="98" t="e">
        <f t="shared" si="0"/>
        <v>#REF!</v>
      </c>
      <c r="AI12" s="98">
        <f>AI13+AI19+AI21+AI23+AI25</f>
        <v>13791.500000000002</v>
      </c>
      <c r="AJ12" s="98" t="e">
        <f t="shared" si="0"/>
        <v>#REF!</v>
      </c>
      <c r="AK12" s="98" t="e">
        <f t="shared" si="0"/>
        <v>#REF!</v>
      </c>
      <c r="AL12" s="98" t="e">
        <f t="shared" si="0"/>
        <v>#REF!</v>
      </c>
      <c r="AM12" s="98">
        <f>AM13+AM19+AM21+AM23+AM25</f>
        <v>14079.2</v>
      </c>
      <c r="AN12" s="6"/>
      <c r="AO12" s="6"/>
      <c r="AP12" s="6"/>
      <c r="AQ12" s="5" t="s">
        <v>12</v>
      </c>
    </row>
    <row r="13" spans="1:46" s="3" customFormat="1" ht="75.75" customHeight="1" thickBot="1" x14ac:dyDescent="0.4">
      <c r="A13" s="94" t="s">
        <v>15</v>
      </c>
      <c r="B13" s="46" t="s">
        <v>15</v>
      </c>
      <c r="C13" s="38" t="s">
        <v>13</v>
      </c>
      <c r="D13" s="39" t="s">
        <v>16</v>
      </c>
      <c r="E13" s="39"/>
      <c r="F13" s="39"/>
      <c r="G13" s="39"/>
      <c r="H13" s="39"/>
      <c r="I13" s="39"/>
      <c r="J13" s="39"/>
      <c r="K13" s="39"/>
      <c r="L13" s="39"/>
      <c r="M13" s="39"/>
      <c r="N13" s="39"/>
      <c r="O13" s="39"/>
      <c r="P13" s="39"/>
      <c r="Q13" s="39"/>
      <c r="R13" s="39"/>
      <c r="S13" s="39"/>
      <c r="T13" s="39"/>
      <c r="U13" s="89">
        <f>U14+U15+U16+U17+U18</f>
        <v>14330.5</v>
      </c>
      <c r="V13" s="89" t="e">
        <f>#REF!+#REF!+V14+V15+#REF!+V16+V17+V18</f>
        <v>#REF!</v>
      </c>
      <c r="W13" s="89" t="e">
        <f>#REF!+#REF!+W14+W15+#REF!+W16+W17+W18</f>
        <v>#REF!</v>
      </c>
      <c r="X13" s="89" t="e">
        <f>#REF!+#REF!+X14+X15+#REF!+X16+X17+X18</f>
        <v>#REF!</v>
      </c>
      <c r="Y13" s="89" t="e">
        <f>#REF!+#REF!+Y14+Y15+#REF!+Y16+Y17+Y18</f>
        <v>#REF!</v>
      </c>
      <c r="Z13" s="89" t="e">
        <f>#REF!+#REF!+Z14+Z15+#REF!+Z16+Z17+Z18</f>
        <v>#REF!</v>
      </c>
      <c r="AA13" s="89" t="e">
        <f>#REF!+#REF!+AA14+AA15+#REF!+AA16+AA17+AA18</f>
        <v>#REF!</v>
      </c>
      <c r="AB13" s="89" t="e">
        <f>#REF!+#REF!+AB14+AB15+#REF!+AB16+AB17+AB18</f>
        <v>#REF!</v>
      </c>
      <c r="AC13" s="89" t="e">
        <f>#REF!+#REF!+AC14+AC15+#REF!+AC16+AC17+AC18</f>
        <v>#REF!</v>
      </c>
      <c r="AD13" s="89" t="e">
        <f>#REF!+#REF!+AD14+AD15+#REF!+AD16+AD17+AD18</f>
        <v>#REF!</v>
      </c>
      <c r="AE13" s="89" t="e">
        <f>#REF!+#REF!+AE14+AE15+#REF!+AE16+AE17+AE18</f>
        <v>#REF!</v>
      </c>
      <c r="AF13" s="89" t="e">
        <f>#REF!+#REF!+AF14+AF15+#REF!+AF16+AF17+AF18</f>
        <v>#REF!</v>
      </c>
      <c r="AG13" s="89" t="e">
        <f>#REF!+#REF!+AG14+AG15+#REF!+AG16+AG17+AG18</f>
        <v>#REF!</v>
      </c>
      <c r="AH13" s="89" t="e">
        <f>#REF!+#REF!+AH14+AH15+#REF!+AH16+AH17+AH18</f>
        <v>#REF!</v>
      </c>
      <c r="AI13" s="40">
        <f>AI14+AI15+AI16+AI17+AI18</f>
        <v>11883.400000000001</v>
      </c>
      <c r="AJ13" s="89" t="e">
        <f>#REF!+#REF!+AJ14+AJ15+#REF!+AJ16+AJ17+AJ18</f>
        <v>#REF!</v>
      </c>
      <c r="AK13" s="89" t="e">
        <f>#REF!+#REF!+AK14+AK15+#REF!+AK16+AK17+AK18</f>
        <v>#REF!</v>
      </c>
      <c r="AL13" s="89" t="e">
        <f>#REF!+#REF!+AL14+AL15+#REF!+AL16+AL17+AL18</f>
        <v>#REF!</v>
      </c>
      <c r="AM13" s="41">
        <f>AM14+AM15+AM17+AM16+AM18</f>
        <v>12271.2</v>
      </c>
      <c r="AN13" s="95"/>
      <c r="AO13" s="8"/>
      <c r="AP13" s="8"/>
      <c r="AQ13" s="7" t="s">
        <v>15</v>
      </c>
      <c r="AR13" s="11"/>
      <c r="AT13" s="18"/>
    </row>
    <row r="14" spans="1:46" s="15" customFormat="1" ht="54" customHeight="1" x14ac:dyDescent="0.4">
      <c r="A14" s="14" t="s">
        <v>64</v>
      </c>
      <c r="B14" s="99" t="s">
        <v>100</v>
      </c>
      <c r="C14" s="73" t="s">
        <v>13</v>
      </c>
      <c r="D14" s="59" t="s">
        <v>16</v>
      </c>
      <c r="E14" s="59" t="s">
        <v>99</v>
      </c>
      <c r="F14" s="59"/>
      <c r="G14" s="59"/>
      <c r="H14" s="59"/>
      <c r="I14" s="59"/>
      <c r="J14" s="59"/>
      <c r="K14" s="59"/>
      <c r="L14" s="59"/>
      <c r="M14" s="59"/>
      <c r="N14" s="59"/>
      <c r="O14" s="59"/>
      <c r="P14" s="59"/>
      <c r="Q14" s="59"/>
      <c r="R14" s="59"/>
      <c r="S14" s="59"/>
      <c r="T14" s="59" t="s">
        <v>56</v>
      </c>
      <c r="U14" s="88">
        <v>10832.5</v>
      </c>
      <c r="V14" s="61"/>
      <c r="W14" s="61"/>
      <c r="X14" s="61"/>
      <c r="Y14" s="61"/>
      <c r="Z14" s="61"/>
      <c r="AA14" s="61"/>
      <c r="AB14" s="61"/>
      <c r="AC14" s="61"/>
      <c r="AD14" s="61"/>
      <c r="AE14" s="61"/>
      <c r="AF14" s="61"/>
      <c r="AG14" s="61"/>
      <c r="AH14" s="61"/>
      <c r="AI14" s="61">
        <v>11300.5</v>
      </c>
      <c r="AJ14" s="61">
        <f>3542.8+254.4+1146.8</f>
        <v>4944</v>
      </c>
      <c r="AK14" s="61">
        <f>3542.8+254.4+1146.8</f>
        <v>4944</v>
      </c>
      <c r="AL14" s="61">
        <f>3542.8+254.4+1146.8</f>
        <v>4944</v>
      </c>
      <c r="AM14" s="61">
        <v>11636</v>
      </c>
      <c r="AN14" s="10"/>
      <c r="AO14" s="10"/>
      <c r="AP14" s="10"/>
      <c r="AQ14" s="14" t="s">
        <v>64</v>
      </c>
    </row>
    <row r="15" spans="1:46" s="15" customFormat="1" ht="49.5" customHeight="1" x14ac:dyDescent="0.4">
      <c r="A15" s="14" t="s">
        <v>65</v>
      </c>
      <c r="B15" s="14" t="s">
        <v>101</v>
      </c>
      <c r="C15" s="27" t="s">
        <v>13</v>
      </c>
      <c r="D15" s="19" t="s">
        <v>16</v>
      </c>
      <c r="E15" s="19" t="s">
        <v>165</v>
      </c>
      <c r="F15" s="19"/>
      <c r="G15" s="19"/>
      <c r="H15" s="19"/>
      <c r="I15" s="19"/>
      <c r="J15" s="19"/>
      <c r="K15" s="19"/>
      <c r="L15" s="19"/>
      <c r="M15" s="19"/>
      <c r="N15" s="19"/>
      <c r="O15" s="19"/>
      <c r="P15" s="19"/>
      <c r="Q15" s="19"/>
      <c r="R15" s="19"/>
      <c r="S15" s="19"/>
      <c r="T15" s="19" t="s">
        <v>55</v>
      </c>
      <c r="U15" s="25">
        <v>3408</v>
      </c>
      <c r="V15" s="25"/>
      <c r="W15" s="25"/>
      <c r="X15" s="25"/>
      <c r="Y15" s="25"/>
      <c r="Z15" s="25"/>
      <c r="AA15" s="25"/>
      <c r="AB15" s="25"/>
      <c r="AC15" s="25"/>
      <c r="AD15" s="25"/>
      <c r="AE15" s="25"/>
      <c r="AF15" s="25"/>
      <c r="AG15" s="25"/>
      <c r="AH15" s="25"/>
      <c r="AI15" s="20">
        <v>572.70000000000005</v>
      </c>
      <c r="AJ15" s="25"/>
      <c r="AK15" s="25"/>
      <c r="AL15" s="25"/>
      <c r="AM15" s="25">
        <v>625</v>
      </c>
      <c r="AN15" s="10"/>
      <c r="AO15" s="10"/>
      <c r="AP15" s="10"/>
      <c r="AQ15" s="14" t="s">
        <v>65</v>
      </c>
      <c r="AR15" s="174"/>
    </row>
    <row r="16" spans="1:46" s="15" customFormat="1" ht="51" customHeight="1" x14ac:dyDescent="0.4">
      <c r="A16" s="14" t="s">
        <v>66</v>
      </c>
      <c r="B16" s="100" t="s">
        <v>102</v>
      </c>
      <c r="C16" s="27" t="s">
        <v>13</v>
      </c>
      <c r="D16" s="19" t="s">
        <v>16</v>
      </c>
      <c r="E16" s="19" t="s">
        <v>166</v>
      </c>
      <c r="F16" s="19"/>
      <c r="G16" s="19"/>
      <c r="H16" s="19"/>
      <c r="I16" s="19"/>
      <c r="J16" s="19"/>
      <c r="K16" s="19"/>
      <c r="L16" s="19"/>
      <c r="M16" s="19"/>
      <c r="N16" s="19"/>
      <c r="O16" s="19"/>
      <c r="P16" s="19"/>
      <c r="Q16" s="19"/>
      <c r="R16" s="19"/>
      <c r="S16" s="19"/>
      <c r="T16" s="19" t="s">
        <v>55</v>
      </c>
      <c r="U16" s="25">
        <v>25</v>
      </c>
      <c r="V16" s="20"/>
      <c r="W16" s="20"/>
      <c r="X16" s="20"/>
      <c r="Y16" s="20"/>
      <c r="Z16" s="20"/>
      <c r="AA16" s="20"/>
      <c r="AB16" s="20"/>
      <c r="AC16" s="20"/>
      <c r="AD16" s="20"/>
      <c r="AE16" s="20"/>
      <c r="AF16" s="20"/>
      <c r="AG16" s="20"/>
      <c r="AH16" s="20"/>
      <c r="AI16" s="20">
        <v>10</v>
      </c>
      <c r="AJ16" s="20"/>
      <c r="AK16" s="20"/>
      <c r="AL16" s="20"/>
      <c r="AM16" s="20">
        <v>10</v>
      </c>
      <c r="AN16" s="10"/>
      <c r="AO16" s="10"/>
      <c r="AP16" s="10"/>
      <c r="AQ16" s="14" t="s">
        <v>66</v>
      </c>
    </row>
    <row r="17" spans="1:43" s="15" customFormat="1" ht="103.5" customHeight="1" x14ac:dyDescent="0.4">
      <c r="A17" s="14" t="s">
        <v>18</v>
      </c>
      <c r="B17" s="100" t="s">
        <v>103</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2">
        <v>0.2</v>
      </c>
      <c r="AJ17" s="22"/>
      <c r="AK17" s="22"/>
      <c r="AL17" s="22"/>
      <c r="AM17" s="22">
        <v>0.2</v>
      </c>
      <c r="AN17" s="10"/>
      <c r="AO17" s="10"/>
      <c r="AP17" s="10"/>
      <c r="AQ17" s="14" t="s">
        <v>18</v>
      </c>
    </row>
    <row r="18" spans="1:43" s="15" customFormat="1" ht="84" customHeight="1" thickBot="1" x14ac:dyDescent="0.45">
      <c r="A18" s="14" t="s">
        <v>20</v>
      </c>
      <c r="B18" s="92" t="s">
        <v>104</v>
      </c>
      <c r="C18" s="34" t="s">
        <v>13</v>
      </c>
      <c r="D18" s="35" t="s">
        <v>16</v>
      </c>
      <c r="E18" s="35" t="s">
        <v>19</v>
      </c>
      <c r="F18" s="35"/>
      <c r="G18" s="35"/>
      <c r="H18" s="35"/>
      <c r="I18" s="35"/>
      <c r="J18" s="35"/>
      <c r="K18" s="35"/>
      <c r="L18" s="35"/>
      <c r="M18" s="35"/>
      <c r="N18" s="35"/>
      <c r="O18" s="35"/>
      <c r="P18" s="35"/>
      <c r="Q18" s="35"/>
      <c r="R18" s="35"/>
      <c r="S18" s="35"/>
      <c r="T18" s="35" t="s">
        <v>58</v>
      </c>
      <c r="U18" s="119">
        <v>64.8</v>
      </c>
      <c r="V18" s="36"/>
      <c r="W18" s="36"/>
      <c r="X18" s="36"/>
      <c r="Y18" s="36"/>
      <c r="Z18" s="36"/>
      <c r="AA18" s="36"/>
      <c r="AB18" s="36"/>
      <c r="AC18" s="36"/>
      <c r="AD18" s="36"/>
      <c r="AE18" s="36"/>
      <c r="AF18" s="36"/>
      <c r="AG18" s="36"/>
      <c r="AH18" s="36"/>
      <c r="AI18" s="36">
        <v>0</v>
      </c>
      <c r="AJ18" s="36"/>
      <c r="AK18" s="36"/>
      <c r="AL18" s="36"/>
      <c r="AM18" s="36">
        <v>0</v>
      </c>
      <c r="AN18" s="10"/>
      <c r="AO18" s="10"/>
      <c r="AP18" s="10"/>
      <c r="AQ18" s="14" t="s">
        <v>20</v>
      </c>
    </row>
    <row r="19" spans="1:43" s="15" customFormat="1" ht="56.25" customHeight="1" thickBot="1" x14ac:dyDescent="0.4">
      <c r="A19" s="26" t="s">
        <v>21</v>
      </c>
      <c r="B19" s="101" t="s">
        <v>21</v>
      </c>
      <c r="C19" s="38" t="s">
        <v>13</v>
      </c>
      <c r="D19" s="39" t="s">
        <v>22</v>
      </c>
      <c r="E19" s="39"/>
      <c r="F19" s="39"/>
      <c r="G19" s="39"/>
      <c r="H19" s="39"/>
      <c r="I19" s="39"/>
      <c r="J19" s="39"/>
      <c r="K19" s="39"/>
      <c r="L19" s="39"/>
      <c r="M19" s="39"/>
      <c r="N19" s="39"/>
      <c r="O19" s="39"/>
      <c r="P19" s="39"/>
      <c r="Q19" s="39"/>
      <c r="R19" s="39"/>
      <c r="S19" s="39"/>
      <c r="T19" s="39"/>
      <c r="U19" s="83">
        <f>U20</f>
        <v>242.8</v>
      </c>
      <c r="V19" s="49"/>
      <c r="W19" s="49"/>
      <c r="X19" s="49"/>
      <c r="Y19" s="49"/>
      <c r="Z19" s="49"/>
      <c r="AA19" s="49"/>
      <c r="AB19" s="49"/>
      <c r="AC19" s="49"/>
      <c r="AD19" s="49"/>
      <c r="AE19" s="49"/>
      <c r="AF19" s="49"/>
      <c r="AG19" s="49"/>
      <c r="AH19" s="49"/>
      <c r="AI19" s="40">
        <v>0</v>
      </c>
      <c r="AJ19" s="40"/>
      <c r="AK19" s="40"/>
      <c r="AL19" s="40"/>
      <c r="AM19" s="41">
        <v>0</v>
      </c>
      <c r="AN19" s="48"/>
      <c r="AO19" s="10"/>
      <c r="AP19" s="10"/>
      <c r="AQ19" s="13" t="s">
        <v>21</v>
      </c>
    </row>
    <row r="20" spans="1:43" s="15" customFormat="1" ht="87" customHeight="1" thickBot="1" x14ac:dyDescent="0.45">
      <c r="A20" s="14" t="s">
        <v>24</v>
      </c>
      <c r="B20" s="93" t="s">
        <v>105</v>
      </c>
      <c r="C20" s="66" t="s">
        <v>13</v>
      </c>
      <c r="D20" s="67" t="s">
        <v>22</v>
      </c>
      <c r="E20" s="67" t="s">
        <v>23</v>
      </c>
      <c r="F20" s="67"/>
      <c r="G20" s="67"/>
      <c r="H20" s="67"/>
      <c r="I20" s="67"/>
      <c r="J20" s="67"/>
      <c r="K20" s="67"/>
      <c r="L20" s="67"/>
      <c r="M20" s="67"/>
      <c r="N20" s="67"/>
      <c r="O20" s="67"/>
      <c r="P20" s="67"/>
      <c r="Q20" s="67"/>
      <c r="R20" s="67"/>
      <c r="S20" s="67"/>
      <c r="T20" s="67" t="s">
        <v>58</v>
      </c>
      <c r="U20" s="120">
        <v>242.8</v>
      </c>
      <c r="V20" s="68"/>
      <c r="W20" s="68"/>
      <c r="X20" s="68"/>
      <c r="Y20" s="68"/>
      <c r="Z20" s="68"/>
      <c r="AA20" s="68"/>
      <c r="AB20" s="68"/>
      <c r="AC20" s="68"/>
      <c r="AD20" s="68"/>
      <c r="AE20" s="68"/>
      <c r="AF20" s="68"/>
      <c r="AG20" s="68"/>
      <c r="AH20" s="68"/>
      <c r="AI20" s="68">
        <v>0</v>
      </c>
      <c r="AJ20" s="68"/>
      <c r="AK20" s="68"/>
      <c r="AL20" s="68"/>
      <c r="AM20" s="68">
        <v>0</v>
      </c>
      <c r="AN20" s="10"/>
      <c r="AO20" s="10"/>
      <c r="AP20" s="10"/>
      <c r="AQ20" s="14" t="s">
        <v>24</v>
      </c>
    </row>
    <row r="21" spans="1:43" s="15" customFormat="1" ht="40.950000000000003" customHeight="1" thickBot="1" x14ac:dyDescent="0.4">
      <c r="A21" s="47"/>
      <c r="B21" s="102" t="s">
        <v>91</v>
      </c>
      <c r="C21" s="55" t="s">
        <v>13</v>
      </c>
      <c r="D21" s="56" t="s">
        <v>25</v>
      </c>
      <c r="E21" s="50"/>
      <c r="F21" s="50"/>
      <c r="G21" s="50"/>
      <c r="H21" s="50"/>
      <c r="I21" s="50"/>
      <c r="J21" s="50"/>
      <c r="K21" s="50"/>
      <c r="L21" s="50"/>
      <c r="M21" s="50"/>
      <c r="N21" s="50"/>
      <c r="O21" s="50"/>
      <c r="P21" s="50"/>
      <c r="Q21" s="50"/>
      <c r="R21" s="50"/>
      <c r="S21" s="50"/>
      <c r="T21" s="50"/>
      <c r="U21" s="83">
        <v>0</v>
      </c>
      <c r="V21" s="40"/>
      <c r="W21" s="40"/>
      <c r="X21" s="40"/>
      <c r="Y21" s="40"/>
      <c r="Z21" s="40"/>
      <c r="AA21" s="40"/>
      <c r="AB21" s="40"/>
      <c r="AC21" s="40"/>
      <c r="AD21" s="40"/>
      <c r="AE21" s="40"/>
      <c r="AF21" s="40"/>
      <c r="AG21" s="40"/>
      <c r="AH21" s="40"/>
      <c r="AI21" s="40">
        <f>AI22</f>
        <v>687</v>
      </c>
      <c r="AJ21" s="40"/>
      <c r="AK21" s="40"/>
      <c r="AL21" s="40"/>
      <c r="AM21" s="41">
        <v>0</v>
      </c>
      <c r="AN21" s="48"/>
      <c r="AO21" s="10"/>
      <c r="AP21" s="10"/>
      <c r="AQ21" s="14"/>
    </row>
    <row r="22" spans="1:43" s="15" customFormat="1" ht="51.75" customHeight="1" thickBot="1" x14ac:dyDescent="0.45">
      <c r="A22" s="14"/>
      <c r="B22" s="103" t="s">
        <v>106</v>
      </c>
      <c r="C22" s="66" t="s">
        <v>13</v>
      </c>
      <c r="D22" s="67" t="s">
        <v>25</v>
      </c>
      <c r="E22" s="67" t="s">
        <v>92</v>
      </c>
      <c r="F22" s="67"/>
      <c r="G22" s="67"/>
      <c r="H22" s="67"/>
      <c r="I22" s="67"/>
      <c r="J22" s="67"/>
      <c r="K22" s="67"/>
      <c r="L22" s="67"/>
      <c r="M22" s="67"/>
      <c r="N22" s="67"/>
      <c r="O22" s="67"/>
      <c r="P22" s="67"/>
      <c r="Q22" s="67"/>
      <c r="R22" s="67"/>
      <c r="S22" s="67"/>
      <c r="T22" s="67" t="s">
        <v>59</v>
      </c>
      <c r="U22" s="120">
        <v>0</v>
      </c>
      <c r="V22" s="68"/>
      <c r="W22" s="68"/>
      <c r="X22" s="68"/>
      <c r="Y22" s="68"/>
      <c r="Z22" s="68"/>
      <c r="AA22" s="68"/>
      <c r="AB22" s="68"/>
      <c r="AC22" s="68"/>
      <c r="AD22" s="68"/>
      <c r="AE22" s="68"/>
      <c r="AF22" s="68"/>
      <c r="AG22" s="68"/>
      <c r="AH22" s="68"/>
      <c r="AI22" s="68">
        <v>687</v>
      </c>
      <c r="AJ22" s="68"/>
      <c r="AK22" s="68"/>
      <c r="AL22" s="68"/>
      <c r="AM22" s="68">
        <v>0</v>
      </c>
      <c r="AN22" s="10"/>
      <c r="AO22" s="10"/>
      <c r="AP22" s="10"/>
      <c r="AQ22" s="14"/>
    </row>
    <row r="23" spans="1:43" s="15" customFormat="1" ht="40.950000000000003" customHeight="1" thickBot="1" x14ac:dyDescent="0.4">
      <c r="A23" s="26" t="s">
        <v>26</v>
      </c>
      <c r="B23" s="104" t="s">
        <v>26</v>
      </c>
      <c r="C23" s="38" t="s">
        <v>13</v>
      </c>
      <c r="D23" s="39" t="s">
        <v>27</v>
      </c>
      <c r="E23" s="39"/>
      <c r="F23" s="39"/>
      <c r="G23" s="39"/>
      <c r="H23" s="39"/>
      <c r="I23" s="39"/>
      <c r="J23" s="39"/>
      <c r="K23" s="39"/>
      <c r="L23" s="39"/>
      <c r="M23" s="39"/>
      <c r="N23" s="39"/>
      <c r="O23" s="39"/>
      <c r="P23" s="39"/>
      <c r="Q23" s="39"/>
      <c r="R23" s="39"/>
      <c r="S23" s="39"/>
      <c r="T23" s="39"/>
      <c r="U23" s="83">
        <v>180</v>
      </c>
      <c r="V23" s="49"/>
      <c r="W23" s="49"/>
      <c r="X23" s="49"/>
      <c r="Y23" s="49"/>
      <c r="Z23" s="49"/>
      <c r="AA23" s="49"/>
      <c r="AB23" s="49"/>
      <c r="AC23" s="49"/>
      <c r="AD23" s="49"/>
      <c r="AE23" s="49"/>
      <c r="AF23" s="49"/>
      <c r="AG23" s="49"/>
      <c r="AH23" s="49"/>
      <c r="AI23" s="40">
        <f>AI24</f>
        <v>180</v>
      </c>
      <c r="AJ23" s="49"/>
      <c r="AK23" s="49"/>
      <c r="AL23" s="49"/>
      <c r="AM23" s="41">
        <f>AM24</f>
        <v>200</v>
      </c>
      <c r="AN23" s="48"/>
      <c r="AO23" s="10"/>
      <c r="AP23" s="10"/>
      <c r="AQ23" s="13" t="s">
        <v>26</v>
      </c>
    </row>
    <row r="24" spans="1:43" s="15" customFormat="1" ht="54" customHeight="1" thickBot="1" x14ac:dyDescent="0.45">
      <c r="A24" s="13" t="s">
        <v>68</v>
      </c>
      <c r="B24" s="90" t="s">
        <v>107</v>
      </c>
      <c r="C24" s="91" t="s">
        <v>13</v>
      </c>
      <c r="D24" s="70" t="s">
        <v>27</v>
      </c>
      <c r="E24" s="70" t="s">
        <v>28</v>
      </c>
      <c r="F24" s="70"/>
      <c r="G24" s="70"/>
      <c r="H24" s="70"/>
      <c r="I24" s="70"/>
      <c r="J24" s="70"/>
      <c r="K24" s="70"/>
      <c r="L24" s="70"/>
      <c r="M24" s="70"/>
      <c r="N24" s="70"/>
      <c r="O24" s="70"/>
      <c r="P24" s="70"/>
      <c r="Q24" s="70"/>
      <c r="R24" s="70"/>
      <c r="S24" s="70"/>
      <c r="T24" s="70" t="s">
        <v>60</v>
      </c>
      <c r="U24" s="125">
        <v>180</v>
      </c>
      <c r="V24" s="71"/>
      <c r="W24" s="71"/>
      <c r="X24" s="71"/>
      <c r="Y24" s="71"/>
      <c r="Z24" s="71"/>
      <c r="AA24" s="71"/>
      <c r="AB24" s="71"/>
      <c r="AC24" s="71"/>
      <c r="AD24" s="71"/>
      <c r="AE24" s="71"/>
      <c r="AF24" s="71"/>
      <c r="AG24" s="71"/>
      <c r="AH24" s="71"/>
      <c r="AI24" s="71">
        <v>180</v>
      </c>
      <c r="AJ24" s="71"/>
      <c r="AK24" s="71"/>
      <c r="AL24" s="71"/>
      <c r="AM24" s="71">
        <v>200</v>
      </c>
      <c r="AN24" s="10"/>
      <c r="AO24" s="10"/>
      <c r="AP24" s="10"/>
      <c r="AQ24" s="13" t="s">
        <v>68</v>
      </c>
    </row>
    <row r="25" spans="1:43" s="15" customFormat="1" ht="38.25" customHeight="1" thickBot="1" x14ac:dyDescent="0.45">
      <c r="A25" s="26" t="s">
        <v>29</v>
      </c>
      <c r="B25" s="104" t="s">
        <v>29</v>
      </c>
      <c r="C25" s="55" t="s">
        <v>13</v>
      </c>
      <c r="D25" s="56" t="s">
        <v>30</v>
      </c>
      <c r="E25" s="50"/>
      <c r="F25" s="50"/>
      <c r="G25" s="50"/>
      <c r="H25" s="50"/>
      <c r="I25" s="50"/>
      <c r="J25" s="50"/>
      <c r="K25" s="50"/>
      <c r="L25" s="50"/>
      <c r="M25" s="50"/>
      <c r="N25" s="50"/>
      <c r="O25" s="50"/>
      <c r="P25" s="50"/>
      <c r="Q25" s="50"/>
      <c r="R25" s="50"/>
      <c r="S25" s="50"/>
      <c r="T25" s="50"/>
      <c r="U25" s="83">
        <f>U26+U27+U28+U29+U30+U31+U32+U33+U34</f>
        <v>1801.7</v>
      </c>
      <c r="V25" s="62" t="e">
        <f>V26+V27+V28+#REF!+V30+V34</f>
        <v>#REF!</v>
      </c>
      <c r="W25" s="62" t="e">
        <f>W26+W27+W28+#REF!+W30+W34</f>
        <v>#REF!</v>
      </c>
      <c r="X25" s="62" t="e">
        <f>X26+X27+X28+#REF!+X30+X34</f>
        <v>#REF!</v>
      </c>
      <c r="Y25" s="62" t="e">
        <f>Y26+Y27+Y28+#REF!+Y30+Y34</f>
        <v>#REF!</v>
      </c>
      <c r="Z25" s="62" t="e">
        <f>Z26+Z27+Z28+#REF!+Z30+Z34</f>
        <v>#REF!</v>
      </c>
      <c r="AA25" s="62" t="e">
        <f>AA26+AA27+AA28+#REF!+AA30+AA34</f>
        <v>#REF!</v>
      </c>
      <c r="AB25" s="62" t="e">
        <f>AB26+AB27+AB28+#REF!+AB30+AB34</f>
        <v>#REF!</v>
      </c>
      <c r="AC25" s="62" t="e">
        <f>AC26+AC27+AC28+#REF!+AC30+AC34</f>
        <v>#REF!</v>
      </c>
      <c r="AD25" s="62" t="e">
        <f>AD26+AD27+AD28+#REF!+AD30+AD34</f>
        <v>#REF!</v>
      </c>
      <c r="AE25" s="62" t="e">
        <f>AE26+AE27+AE28+#REF!+AE30+AE34</f>
        <v>#REF!</v>
      </c>
      <c r="AF25" s="62" t="e">
        <f>AF26+AF27+AF28+#REF!+AF30+AF34</f>
        <v>#REF!</v>
      </c>
      <c r="AG25" s="62" t="e">
        <f>AG26+AG27+AG28+#REF!+AG30+AG34</f>
        <v>#REF!</v>
      </c>
      <c r="AH25" s="62" t="e">
        <f>AH26+AH27+AH28+#REF!+AH30+AH34</f>
        <v>#REF!</v>
      </c>
      <c r="AI25" s="40">
        <f>AI26+AI27+AI28+AI29+AI30+AI31+AI32+AI33+AI34</f>
        <v>1041.0999999999999</v>
      </c>
      <c r="AJ25" s="62" t="e">
        <f>AJ26+AJ27+AJ28+#REF!+AJ30+AJ34</f>
        <v>#REF!</v>
      </c>
      <c r="AK25" s="62" t="e">
        <f>AK26+AK27+AK28+#REF!+AK30+AK34</f>
        <v>#REF!</v>
      </c>
      <c r="AL25" s="62" t="e">
        <f>AL26+AL27+AL28+#REF!+AL30+AL34</f>
        <v>#REF!</v>
      </c>
      <c r="AM25" s="41">
        <f>AM26+AM27+AM28+AM29+AM30+AM31+AM32+AM33+AM34</f>
        <v>1608</v>
      </c>
      <c r="AN25" s="48"/>
      <c r="AO25" s="10"/>
      <c r="AP25" s="10"/>
      <c r="AQ25" s="13" t="s">
        <v>29</v>
      </c>
    </row>
    <row r="26" spans="1:43" s="15" customFormat="1" ht="75.75" customHeight="1" x14ac:dyDescent="0.4">
      <c r="A26" s="14" t="s">
        <v>67</v>
      </c>
      <c r="B26" s="105" t="s">
        <v>108</v>
      </c>
      <c r="C26" s="43" t="s">
        <v>13</v>
      </c>
      <c r="D26" s="44" t="s">
        <v>30</v>
      </c>
      <c r="E26" s="44" t="s">
        <v>167</v>
      </c>
      <c r="F26" s="44"/>
      <c r="G26" s="44"/>
      <c r="H26" s="44"/>
      <c r="I26" s="44"/>
      <c r="J26" s="44"/>
      <c r="K26" s="44"/>
      <c r="L26" s="44"/>
      <c r="M26" s="44"/>
      <c r="N26" s="44"/>
      <c r="O26" s="44"/>
      <c r="P26" s="44"/>
      <c r="Q26" s="44"/>
      <c r="R26" s="44"/>
      <c r="S26" s="44"/>
      <c r="T26" s="44" t="s">
        <v>55</v>
      </c>
      <c r="U26" s="176">
        <v>48</v>
      </c>
      <c r="V26" s="45"/>
      <c r="W26" s="45"/>
      <c r="X26" s="45"/>
      <c r="Y26" s="45"/>
      <c r="Z26" s="45"/>
      <c r="AA26" s="45"/>
      <c r="AB26" s="45"/>
      <c r="AC26" s="45"/>
      <c r="AD26" s="45"/>
      <c r="AE26" s="45"/>
      <c r="AF26" s="45"/>
      <c r="AG26" s="45"/>
      <c r="AH26" s="45"/>
      <c r="AI26" s="45">
        <v>80</v>
      </c>
      <c r="AJ26" s="45"/>
      <c r="AK26" s="45"/>
      <c r="AL26" s="45"/>
      <c r="AM26" s="121">
        <v>100</v>
      </c>
      <c r="AN26" s="10"/>
      <c r="AO26" s="10"/>
      <c r="AP26" s="10"/>
      <c r="AQ26" s="14" t="s">
        <v>67</v>
      </c>
    </row>
    <row r="27" spans="1:43" s="15" customFormat="1" ht="70.5" customHeight="1" x14ac:dyDescent="0.4">
      <c r="A27" s="14" t="s">
        <v>69</v>
      </c>
      <c r="B27" s="106" t="s">
        <v>109</v>
      </c>
      <c r="C27" s="27" t="s">
        <v>13</v>
      </c>
      <c r="D27" s="19" t="s">
        <v>30</v>
      </c>
      <c r="E27" s="19" t="s">
        <v>168</v>
      </c>
      <c r="F27" s="19"/>
      <c r="G27" s="19"/>
      <c r="H27" s="19"/>
      <c r="I27" s="19"/>
      <c r="J27" s="19"/>
      <c r="K27" s="19"/>
      <c r="L27" s="19"/>
      <c r="M27" s="19"/>
      <c r="N27" s="19"/>
      <c r="O27" s="19"/>
      <c r="P27" s="19"/>
      <c r="Q27" s="19"/>
      <c r="R27" s="19"/>
      <c r="S27" s="19"/>
      <c r="T27" s="19" t="s">
        <v>57</v>
      </c>
      <c r="U27" s="25">
        <v>843.5</v>
      </c>
      <c r="V27" s="20"/>
      <c r="W27" s="20"/>
      <c r="X27" s="20"/>
      <c r="Y27" s="20"/>
      <c r="Z27" s="20"/>
      <c r="AA27" s="20"/>
      <c r="AB27" s="20"/>
      <c r="AC27" s="20"/>
      <c r="AD27" s="20"/>
      <c r="AE27" s="20"/>
      <c r="AF27" s="20"/>
      <c r="AG27" s="20"/>
      <c r="AH27" s="20"/>
      <c r="AI27" s="20">
        <v>125</v>
      </c>
      <c r="AJ27" s="20"/>
      <c r="AK27" s="20"/>
      <c r="AL27" s="20"/>
      <c r="AM27" s="25">
        <v>150</v>
      </c>
      <c r="AN27" s="10"/>
      <c r="AO27" s="10"/>
      <c r="AP27" s="10"/>
      <c r="AQ27" s="14" t="s">
        <v>69</v>
      </c>
    </row>
    <row r="28" spans="1:43" s="15" customFormat="1" ht="55.5" customHeight="1" x14ac:dyDescent="0.4">
      <c r="A28" s="14" t="s">
        <v>70</v>
      </c>
      <c r="B28" s="30" t="s">
        <v>110</v>
      </c>
      <c r="C28" s="27" t="s">
        <v>13</v>
      </c>
      <c r="D28" s="19" t="s">
        <v>30</v>
      </c>
      <c r="E28" s="19" t="s">
        <v>169</v>
      </c>
      <c r="F28" s="19"/>
      <c r="G28" s="19"/>
      <c r="H28" s="19"/>
      <c r="I28" s="19"/>
      <c r="J28" s="19"/>
      <c r="K28" s="19"/>
      <c r="L28" s="19"/>
      <c r="M28" s="19"/>
      <c r="N28" s="19"/>
      <c r="O28" s="19"/>
      <c r="P28" s="19"/>
      <c r="Q28" s="19"/>
      <c r="R28" s="19"/>
      <c r="S28" s="19"/>
      <c r="T28" s="19" t="s">
        <v>55</v>
      </c>
      <c r="U28" s="25">
        <v>73</v>
      </c>
      <c r="V28" s="20"/>
      <c r="W28" s="20"/>
      <c r="X28" s="20"/>
      <c r="Y28" s="20"/>
      <c r="Z28" s="20"/>
      <c r="AA28" s="20"/>
      <c r="AB28" s="20"/>
      <c r="AC28" s="20"/>
      <c r="AD28" s="20"/>
      <c r="AE28" s="20"/>
      <c r="AF28" s="20"/>
      <c r="AG28" s="20"/>
      <c r="AH28" s="20"/>
      <c r="AI28" s="20">
        <v>100</v>
      </c>
      <c r="AJ28" s="20"/>
      <c r="AK28" s="20"/>
      <c r="AL28" s="20"/>
      <c r="AM28" s="20">
        <v>150</v>
      </c>
      <c r="AN28" s="10"/>
      <c r="AO28" s="10"/>
      <c r="AP28" s="10"/>
      <c r="AQ28" s="14" t="s">
        <v>70</v>
      </c>
    </row>
    <row r="29" spans="1:43" s="15" customFormat="1" ht="60.75" customHeight="1" x14ac:dyDescent="0.4">
      <c r="A29" s="14"/>
      <c r="B29" s="31" t="s">
        <v>111</v>
      </c>
      <c r="C29" s="29" t="s">
        <v>13</v>
      </c>
      <c r="D29" s="24" t="s">
        <v>30</v>
      </c>
      <c r="E29" s="24" t="s">
        <v>95</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0">
        <v>50</v>
      </c>
      <c r="AJ29" s="25"/>
      <c r="AK29" s="25"/>
      <c r="AL29" s="25"/>
      <c r="AM29" s="25">
        <v>50</v>
      </c>
      <c r="AN29" s="10"/>
      <c r="AO29" s="10"/>
      <c r="AP29" s="10"/>
      <c r="AQ29" s="14"/>
    </row>
    <row r="30" spans="1:43" s="15" customFormat="1" ht="72.75" customHeight="1" x14ac:dyDescent="0.4">
      <c r="A30" s="13" t="s">
        <v>32</v>
      </c>
      <c r="B30" s="107" t="s">
        <v>112</v>
      </c>
      <c r="C30" s="27" t="s">
        <v>13</v>
      </c>
      <c r="D30" s="19" t="s">
        <v>30</v>
      </c>
      <c r="E30" s="19" t="s">
        <v>31</v>
      </c>
      <c r="F30" s="19"/>
      <c r="G30" s="19"/>
      <c r="H30" s="19"/>
      <c r="I30" s="19"/>
      <c r="J30" s="19"/>
      <c r="K30" s="19"/>
      <c r="L30" s="19"/>
      <c r="M30" s="19"/>
      <c r="N30" s="19"/>
      <c r="O30" s="19"/>
      <c r="P30" s="19"/>
      <c r="Q30" s="19"/>
      <c r="R30" s="19"/>
      <c r="S30" s="19"/>
      <c r="T30" s="19" t="s">
        <v>55</v>
      </c>
      <c r="U30" s="25">
        <v>435</v>
      </c>
      <c r="V30" s="20"/>
      <c r="W30" s="20"/>
      <c r="X30" s="20"/>
      <c r="Y30" s="20"/>
      <c r="Z30" s="20"/>
      <c r="AA30" s="20"/>
      <c r="AB30" s="20"/>
      <c r="AC30" s="20"/>
      <c r="AD30" s="20"/>
      <c r="AE30" s="20"/>
      <c r="AF30" s="20"/>
      <c r="AG30" s="20"/>
      <c r="AH30" s="20"/>
      <c r="AI30" s="20">
        <v>5</v>
      </c>
      <c r="AJ30" s="20"/>
      <c r="AK30" s="20"/>
      <c r="AL30" s="20"/>
      <c r="AM30" s="20">
        <v>5</v>
      </c>
      <c r="AN30" s="10"/>
      <c r="AO30" s="10"/>
      <c r="AP30" s="10"/>
      <c r="AQ30" s="13" t="s">
        <v>32</v>
      </c>
    </row>
    <row r="31" spans="1:43" s="15" customFormat="1" ht="67.5" customHeight="1" x14ac:dyDescent="0.4">
      <c r="A31" s="13"/>
      <c r="B31" s="31" t="s">
        <v>110</v>
      </c>
      <c r="C31" s="27" t="s">
        <v>13</v>
      </c>
      <c r="D31" s="19" t="s">
        <v>30</v>
      </c>
      <c r="E31" s="19" t="s">
        <v>31</v>
      </c>
      <c r="F31" s="19"/>
      <c r="G31" s="19"/>
      <c r="H31" s="19"/>
      <c r="I31" s="19"/>
      <c r="J31" s="19"/>
      <c r="K31" s="19"/>
      <c r="L31" s="19"/>
      <c r="M31" s="19"/>
      <c r="N31" s="19"/>
      <c r="O31" s="19"/>
      <c r="P31" s="19"/>
      <c r="Q31" s="19"/>
      <c r="R31" s="19"/>
      <c r="S31" s="19"/>
      <c r="T31" s="19" t="s">
        <v>89</v>
      </c>
      <c r="U31" s="25">
        <v>25</v>
      </c>
      <c r="V31" s="20"/>
      <c r="W31" s="20"/>
      <c r="X31" s="20"/>
      <c r="Y31" s="20"/>
      <c r="Z31" s="20"/>
      <c r="AA31" s="20"/>
      <c r="AB31" s="20"/>
      <c r="AC31" s="20"/>
      <c r="AD31" s="20"/>
      <c r="AE31" s="20"/>
      <c r="AF31" s="20"/>
      <c r="AG31" s="20"/>
      <c r="AH31" s="20"/>
      <c r="AI31" s="20">
        <v>5</v>
      </c>
      <c r="AJ31" s="20"/>
      <c r="AK31" s="20"/>
      <c r="AL31" s="20"/>
      <c r="AM31" s="20">
        <v>5</v>
      </c>
      <c r="AN31" s="10"/>
      <c r="AO31" s="10"/>
      <c r="AP31" s="10"/>
      <c r="AQ31" s="13"/>
    </row>
    <row r="32" spans="1:43" s="15" customFormat="1" ht="54.75" customHeight="1" x14ac:dyDescent="0.4">
      <c r="A32" s="13"/>
      <c r="B32" s="31" t="s">
        <v>113</v>
      </c>
      <c r="C32" s="27" t="s">
        <v>13</v>
      </c>
      <c r="D32" s="19" t="s">
        <v>30</v>
      </c>
      <c r="E32" s="19" t="s">
        <v>31</v>
      </c>
      <c r="F32" s="19"/>
      <c r="G32" s="19"/>
      <c r="H32" s="19"/>
      <c r="I32" s="19"/>
      <c r="J32" s="19"/>
      <c r="K32" s="19"/>
      <c r="L32" s="19"/>
      <c r="M32" s="19"/>
      <c r="N32" s="19"/>
      <c r="O32" s="19"/>
      <c r="P32" s="19"/>
      <c r="Q32" s="19"/>
      <c r="R32" s="19"/>
      <c r="S32" s="19"/>
      <c r="T32" s="19" t="s">
        <v>57</v>
      </c>
      <c r="U32" s="177">
        <v>230</v>
      </c>
      <c r="V32" s="20"/>
      <c r="W32" s="20"/>
      <c r="X32" s="20"/>
      <c r="Y32" s="20"/>
      <c r="Z32" s="20"/>
      <c r="AA32" s="20"/>
      <c r="AB32" s="20"/>
      <c r="AC32" s="20"/>
      <c r="AD32" s="20"/>
      <c r="AE32" s="20"/>
      <c r="AF32" s="20"/>
      <c r="AG32" s="20"/>
      <c r="AH32" s="20"/>
      <c r="AI32" s="20">
        <v>110</v>
      </c>
      <c r="AJ32" s="20"/>
      <c r="AK32" s="20"/>
      <c r="AL32" s="20"/>
      <c r="AM32" s="20">
        <v>116</v>
      </c>
      <c r="AN32" s="10"/>
      <c r="AO32" s="10"/>
      <c r="AP32" s="10"/>
      <c r="AQ32" s="13"/>
    </row>
    <row r="33" spans="1:43" s="15" customFormat="1" ht="114.75" customHeight="1" x14ac:dyDescent="0.4">
      <c r="A33" s="13"/>
      <c r="B33" s="31" t="s">
        <v>114</v>
      </c>
      <c r="C33" s="27" t="s">
        <v>13</v>
      </c>
      <c r="D33" s="19" t="s">
        <v>30</v>
      </c>
      <c r="E33" s="19" t="s">
        <v>88</v>
      </c>
      <c r="F33" s="19"/>
      <c r="G33" s="19"/>
      <c r="H33" s="19"/>
      <c r="I33" s="19"/>
      <c r="J33" s="19"/>
      <c r="K33" s="19"/>
      <c r="L33" s="19"/>
      <c r="M33" s="19"/>
      <c r="N33" s="19"/>
      <c r="O33" s="19"/>
      <c r="P33" s="19"/>
      <c r="Q33" s="19"/>
      <c r="R33" s="19"/>
      <c r="S33" s="19"/>
      <c r="T33" s="19" t="s">
        <v>58</v>
      </c>
      <c r="U33" s="25">
        <v>142.19999999999999</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x14ac:dyDescent="0.45">
      <c r="A34" s="13" t="s">
        <v>34</v>
      </c>
      <c r="B34" s="108" t="s">
        <v>115</v>
      </c>
      <c r="C34" s="51" t="s">
        <v>13</v>
      </c>
      <c r="D34" s="52" t="s">
        <v>30</v>
      </c>
      <c r="E34" s="52" t="s">
        <v>33</v>
      </c>
      <c r="F34" s="52"/>
      <c r="G34" s="52"/>
      <c r="H34" s="52"/>
      <c r="I34" s="52"/>
      <c r="J34" s="52"/>
      <c r="K34" s="52"/>
      <c r="L34" s="52"/>
      <c r="M34" s="52"/>
      <c r="N34" s="52"/>
      <c r="O34" s="52"/>
      <c r="P34" s="52"/>
      <c r="Q34" s="52"/>
      <c r="R34" s="52"/>
      <c r="S34" s="52"/>
      <c r="T34" s="52" t="s">
        <v>59</v>
      </c>
      <c r="U34" s="78">
        <v>0</v>
      </c>
      <c r="V34" s="78"/>
      <c r="W34" s="78"/>
      <c r="X34" s="78"/>
      <c r="Y34" s="78"/>
      <c r="Z34" s="78"/>
      <c r="AA34" s="78"/>
      <c r="AB34" s="78"/>
      <c r="AC34" s="78"/>
      <c r="AD34" s="78"/>
      <c r="AE34" s="78"/>
      <c r="AF34" s="78"/>
      <c r="AG34" s="78"/>
      <c r="AH34" s="78"/>
      <c r="AI34" s="53">
        <v>566.1</v>
      </c>
      <c r="AJ34" s="78"/>
      <c r="AK34" s="78"/>
      <c r="AL34" s="78"/>
      <c r="AM34" s="78">
        <v>1032</v>
      </c>
      <c r="AN34" s="10"/>
      <c r="AO34" s="10"/>
      <c r="AP34" s="10"/>
      <c r="AQ34" s="13" t="s">
        <v>34</v>
      </c>
    </row>
    <row r="35" spans="1:43" s="15" customFormat="1" ht="43.2" customHeight="1" thickBot="1" x14ac:dyDescent="0.4">
      <c r="A35" s="33" t="s">
        <v>35</v>
      </c>
      <c r="B35" s="101" t="s">
        <v>35</v>
      </c>
      <c r="C35" s="38" t="s">
        <v>36</v>
      </c>
      <c r="D35" s="39" t="s">
        <v>14</v>
      </c>
      <c r="E35" s="39"/>
      <c r="F35" s="39"/>
      <c r="G35" s="39"/>
      <c r="H35" s="39"/>
      <c r="I35" s="39"/>
      <c r="J35" s="39"/>
      <c r="K35" s="39"/>
      <c r="L35" s="39"/>
      <c r="M35" s="39"/>
      <c r="N35" s="39"/>
      <c r="O35" s="39"/>
      <c r="P35" s="39"/>
      <c r="Q35" s="39"/>
      <c r="R35" s="39"/>
      <c r="S35" s="39"/>
      <c r="T35" s="39"/>
      <c r="U35" s="83">
        <f>U36</f>
        <v>413.6</v>
      </c>
      <c r="V35" s="40" t="e">
        <f t="shared" ref="V35:AM35" si="1">V36</f>
        <v>#REF!</v>
      </c>
      <c r="W35" s="40" t="e">
        <f t="shared" si="1"/>
        <v>#REF!</v>
      </c>
      <c r="X35" s="40" t="e">
        <f t="shared" si="1"/>
        <v>#REF!</v>
      </c>
      <c r="Y35" s="40" t="e">
        <f t="shared" si="1"/>
        <v>#REF!</v>
      </c>
      <c r="Z35" s="40" t="e">
        <f t="shared" si="1"/>
        <v>#REF!</v>
      </c>
      <c r="AA35" s="40" t="e">
        <f t="shared" si="1"/>
        <v>#REF!</v>
      </c>
      <c r="AB35" s="40" t="e">
        <f t="shared" si="1"/>
        <v>#REF!</v>
      </c>
      <c r="AC35" s="40" t="e">
        <f t="shared" si="1"/>
        <v>#REF!</v>
      </c>
      <c r="AD35" s="40" t="e">
        <f t="shared" si="1"/>
        <v>#REF!</v>
      </c>
      <c r="AE35" s="40" t="e">
        <f t="shared" si="1"/>
        <v>#REF!</v>
      </c>
      <c r="AF35" s="40" t="e">
        <f t="shared" si="1"/>
        <v>#REF!</v>
      </c>
      <c r="AG35" s="40" t="e">
        <f t="shared" si="1"/>
        <v>#REF!</v>
      </c>
      <c r="AH35" s="40" t="e">
        <f t="shared" si="1"/>
        <v>#REF!</v>
      </c>
      <c r="AI35" s="40">
        <f t="shared" si="1"/>
        <v>448.2</v>
      </c>
      <c r="AJ35" s="40" t="e">
        <f t="shared" si="1"/>
        <v>#REF!</v>
      </c>
      <c r="AK35" s="40" t="e">
        <f t="shared" si="1"/>
        <v>#REF!</v>
      </c>
      <c r="AL35" s="40" t="e">
        <f t="shared" si="1"/>
        <v>#REF!</v>
      </c>
      <c r="AM35" s="41">
        <f t="shared" si="1"/>
        <v>463.9</v>
      </c>
      <c r="AN35" s="42"/>
      <c r="AO35" s="9"/>
      <c r="AP35" s="9"/>
      <c r="AQ35" s="12" t="s">
        <v>35</v>
      </c>
    </row>
    <row r="36" spans="1:43" s="15" customFormat="1" ht="35.25" customHeight="1" x14ac:dyDescent="0.4">
      <c r="A36" s="13" t="s">
        <v>37</v>
      </c>
      <c r="B36" s="109" t="s">
        <v>37</v>
      </c>
      <c r="C36" s="43" t="s">
        <v>36</v>
      </c>
      <c r="D36" s="44" t="s">
        <v>38</v>
      </c>
      <c r="E36" s="44"/>
      <c r="F36" s="44"/>
      <c r="G36" s="44"/>
      <c r="H36" s="44"/>
      <c r="I36" s="44"/>
      <c r="J36" s="44"/>
      <c r="K36" s="44"/>
      <c r="L36" s="44"/>
      <c r="M36" s="44"/>
      <c r="N36" s="44"/>
      <c r="O36" s="44"/>
      <c r="P36" s="44"/>
      <c r="Q36" s="44"/>
      <c r="R36" s="44"/>
      <c r="S36" s="44"/>
      <c r="T36" s="44"/>
      <c r="U36" s="121">
        <f>U37</f>
        <v>413.6</v>
      </c>
      <c r="V36" s="45" t="e">
        <f>V37+#REF!</f>
        <v>#REF!</v>
      </c>
      <c r="W36" s="45" t="e">
        <f>W37+#REF!</f>
        <v>#REF!</v>
      </c>
      <c r="X36" s="45" t="e">
        <f>X37+#REF!</f>
        <v>#REF!</v>
      </c>
      <c r="Y36" s="45" t="e">
        <f>Y37+#REF!</f>
        <v>#REF!</v>
      </c>
      <c r="Z36" s="45" t="e">
        <f>Z37+#REF!</f>
        <v>#REF!</v>
      </c>
      <c r="AA36" s="45" t="e">
        <f>AA37+#REF!</f>
        <v>#REF!</v>
      </c>
      <c r="AB36" s="45" t="e">
        <f>AB37+#REF!</f>
        <v>#REF!</v>
      </c>
      <c r="AC36" s="45" t="e">
        <f>AC37+#REF!</f>
        <v>#REF!</v>
      </c>
      <c r="AD36" s="45" t="e">
        <f>AD37+#REF!</f>
        <v>#REF!</v>
      </c>
      <c r="AE36" s="45" t="e">
        <f>AE37+#REF!</f>
        <v>#REF!</v>
      </c>
      <c r="AF36" s="45" t="e">
        <f>AF37+#REF!</f>
        <v>#REF!</v>
      </c>
      <c r="AG36" s="45" t="e">
        <f>AG37+#REF!</f>
        <v>#REF!</v>
      </c>
      <c r="AH36" s="45" t="e">
        <f>AH37+#REF!</f>
        <v>#REF!</v>
      </c>
      <c r="AI36" s="45">
        <v>448.2</v>
      </c>
      <c r="AJ36" s="45" t="e">
        <f>AJ37+#REF!</f>
        <v>#REF!</v>
      </c>
      <c r="AK36" s="45" t="e">
        <f>AK37+#REF!</f>
        <v>#REF!</v>
      </c>
      <c r="AL36" s="45" t="e">
        <f>AL37+#REF!</f>
        <v>#REF!</v>
      </c>
      <c r="AM36" s="45">
        <v>463.9</v>
      </c>
      <c r="AN36" s="10"/>
      <c r="AO36" s="10"/>
      <c r="AP36" s="10"/>
      <c r="AQ36" s="13" t="s">
        <v>37</v>
      </c>
    </row>
    <row r="37" spans="1:43" s="15" customFormat="1" ht="74.400000000000006" customHeight="1" thickBot="1" x14ac:dyDescent="0.45">
      <c r="A37" s="14" t="s">
        <v>40</v>
      </c>
      <c r="B37" s="110" t="s">
        <v>170</v>
      </c>
      <c r="C37" s="51" t="s">
        <v>36</v>
      </c>
      <c r="D37" s="52" t="s">
        <v>38</v>
      </c>
      <c r="E37" s="52" t="s">
        <v>39</v>
      </c>
      <c r="F37" s="52"/>
      <c r="G37" s="52"/>
      <c r="H37" s="52"/>
      <c r="I37" s="52"/>
      <c r="J37" s="52"/>
      <c r="K37" s="52"/>
      <c r="L37" s="52"/>
      <c r="M37" s="52"/>
      <c r="N37" s="52"/>
      <c r="O37" s="52"/>
      <c r="P37" s="52"/>
      <c r="Q37" s="52"/>
      <c r="R37" s="52"/>
      <c r="S37" s="52"/>
      <c r="T37" s="52" t="s">
        <v>56</v>
      </c>
      <c r="U37" s="78">
        <v>413.6</v>
      </c>
      <c r="V37" s="53"/>
      <c r="W37" s="53"/>
      <c r="X37" s="53"/>
      <c r="Y37" s="53"/>
      <c r="Z37" s="53"/>
      <c r="AA37" s="53"/>
      <c r="AB37" s="53"/>
      <c r="AC37" s="53"/>
      <c r="AD37" s="53"/>
      <c r="AE37" s="53"/>
      <c r="AF37" s="53"/>
      <c r="AG37" s="53"/>
      <c r="AH37" s="53"/>
      <c r="AI37" s="53">
        <v>448.2</v>
      </c>
      <c r="AJ37" s="53"/>
      <c r="AK37" s="53"/>
      <c r="AL37" s="53"/>
      <c r="AM37" s="53">
        <v>463.9</v>
      </c>
      <c r="AN37" s="10"/>
      <c r="AO37" s="10"/>
      <c r="AP37" s="10"/>
      <c r="AQ37" s="14" t="s">
        <v>40</v>
      </c>
    </row>
    <row r="38" spans="1:43" s="15" customFormat="1" ht="48.6" customHeight="1" thickBot="1" x14ac:dyDescent="0.4">
      <c r="A38" s="33" t="s">
        <v>41</v>
      </c>
      <c r="B38" s="101" t="s">
        <v>41</v>
      </c>
      <c r="C38" s="38" t="s">
        <v>38</v>
      </c>
      <c r="D38" s="39" t="s">
        <v>14</v>
      </c>
      <c r="E38" s="39"/>
      <c r="F38" s="39"/>
      <c r="G38" s="39"/>
      <c r="H38" s="39"/>
      <c r="I38" s="39"/>
      <c r="J38" s="39"/>
      <c r="K38" s="39"/>
      <c r="L38" s="39"/>
      <c r="M38" s="39"/>
      <c r="N38" s="39"/>
      <c r="O38" s="39"/>
      <c r="P38" s="39"/>
      <c r="Q38" s="39"/>
      <c r="R38" s="39"/>
      <c r="S38" s="39"/>
      <c r="T38" s="39"/>
      <c r="U38" s="86">
        <f>U39+U45</f>
        <v>2298.9</v>
      </c>
      <c r="V38" s="85" t="e">
        <f t="shared" ref="V38:AH38" si="2">V43+V46</f>
        <v>#REF!</v>
      </c>
      <c r="W38" s="85" t="e">
        <f t="shared" si="2"/>
        <v>#REF!</v>
      </c>
      <c r="X38" s="85" t="e">
        <f t="shared" si="2"/>
        <v>#REF!</v>
      </c>
      <c r="Y38" s="85" t="e">
        <f t="shared" si="2"/>
        <v>#REF!</v>
      </c>
      <c r="Z38" s="85" t="e">
        <f t="shared" si="2"/>
        <v>#REF!</v>
      </c>
      <c r="AA38" s="85" t="e">
        <f t="shared" si="2"/>
        <v>#REF!</v>
      </c>
      <c r="AB38" s="85" t="e">
        <f t="shared" si="2"/>
        <v>#REF!</v>
      </c>
      <c r="AC38" s="85" t="e">
        <f t="shared" si="2"/>
        <v>#REF!</v>
      </c>
      <c r="AD38" s="85" t="e">
        <f t="shared" si="2"/>
        <v>#REF!</v>
      </c>
      <c r="AE38" s="85" t="e">
        <f t="shared" si="2"/>
        <v>#REF!</v>
      </c>
      <c r="AF38" s="85" t="e">
        <f t="shared" si="2"/>
        <v>#REF!</v>
      </c>
      <c r="AG38" s="85" t="e">
        <f t="shared" si="2"/>
        <v>#REF!</v>
      </c>
      <c r="AH38" s="85" t="e">
        <f t="shared" si="2"/>
        <v>#REF!</v>
      </c>
      <c r="AI38" s="85">
        <f>AI39+AI45</f>
        <v>476.2</v>
      </c>
      <c r="AJ38" s="85" t="e">
        <f>AJ43+AJ46</f>
        <v>#REF!</v>
      </c>
      <c r="AK38" s="85" t="e">
        <f>AK43+AK46</f>
        <v>#REF!</v>
      </c>
      <c r="AL38" s="85" t="e">
        <f>AL43+AL46</f>
        <v>#REF!</v>
      </c>
      <c r="AM38" s="87">
        <f>AM39+AM45</f>
        <v>481</v>
      </c>
      <c r="AN38" s="42"/>
      <c r="AO38" s="9"/>
      <c r="AP38" s="9"/>
      <c r="AQ38" s="12" t="s">
        <v>41</v>
      </c>
    </row>
    <row r="39" spans="1:43" s="15" customFormat="1" ht="32.25" customHeight="1" thickBot="1" x14ac:dyDescent="0.4">
      <c r="A39" s="33"/>
      <c r="B39" s="104" t="s">
        <v>116</v>
      </c>
      <c r="C39" s="55" t="s">
        <v>38</v>
      </c>
      <c r="D39" s="56" t="s">
        <v>42</v>
      </c>
      <c r="E39" s="39"/>
      <c r="F39" s="39"/>
      <c r="G39" s="39"/>
      <c r="H39" s="39"/>
      <c r="I39" s="39"/>
      <c r="J39" s="39"/>
      <c r="K39" s="39"/>
      <c r="L39" s="39"/>
      <c r="M39" s="39"/>
      <c r="N39" s="39"/>
      <c r="O39" s="39"/>
      <c r="P39" s="39"/>
      <c r="Q39" s="39"/>
      <c r="R39" s="39"/>
      <c r="S39" s="39"/>
      <c r="T39" s="39"/>
      <c r="U39" s="83">
        <f>U43+U41+U42+U44</f>
        <v>1286.7</v>
      </c>
      <c r="V39" s="89"/>
      <c r="W39" s="89"/>
      <c r="X39" s="89"/>
      <c r="Y39" s="89"/>
      <c r="Z39" s="89"/>
      <c r="AA39" s="89"/>
      <c r="AB39" s="89"/>
      <c r="AC39" s="89"/>
      <c r="AD39" s="89"/>
      <c r="AE39" s="89"/>
      <c r="AF39" s="89"/>
      <c r="AG39" s="89"/>
      <c r="AH39" s="89"/>
      <c r="AI39" s="40">
        <f>AI43+AI41+AI42+AI44</f>
        <v>119.2</v>
      </c>
      <c r="AJ39" s="89"/>
      <c r="AK39" s="89"/>
      <c r="AL39" s="89"/>
      <c r="AM39" s="41">
        <f>AM43+AM41+AM42+AM44</f>
        <v>129</v>
      </c>
      <c r="AN39" s="42"/>
      <c r="AO39" s="9"/>
      <c r="AP39" s="9"/>
      <c r="AQ39" s="12"/>
    </row>
    <row r="40" spans="1:43" s="15" customFormat="1" ht="2.25" hidden="1" customHeight="1" x14ac:dyDescent="0.4">
      <c r="A40" s="12"/>
      <c r="B40" s="111"/>
      <c r="C40" s="73"/>
      <c r="D40" s="59"/>
      <c r="E40" s="60"/>
      <c r="F40" s="60"/>
      <c r="G40" s="60"/>
      <c r="H40" s="60"/>
      <c r="I40" s="60"/>
      <c r="J40" s="60"/>
      <c r="K40" s="60"/>
      <c r="L40" s="60"/>
      <c r="M40" s="60"/>
      <c r="N40" s="60"/>
      <c r="O40" s="60"/>
      <c r="P40" s="60"/>
      <c r="Q40" s="60"/>
      <c r="R40" s="60"/>
      <c r="S40" s="60"/>
      <c r="T40" s="60"/>
      <c r="U40" s="88"/>
      <c r="V40" s="74"/>
      <c r="W40" s="74"/>
      <c r="X40" s="74"/>
      <c r="Y40" s="74"/>
      <c r="Z40" s="74"/>
      <c r="AA40" s="74"/>
      <c r="AB40" s="74"/>
      <c r="AC40" s="74"/>
      <c r="AD40" s="74"/>
      <c r="AE40" s="74"/>
      <c r="AF40" s="74"/>
      <c r="AG40" s="74"/>
      <c r="AH40" s="74"/>
      <c r="AI40" s="61"/>
      <c r="AJ40" s="74"/>
      <c r="AK40" s="74"/>
      <c r="AL40" s="74"/>
      <c r="AM40" s="61"/>
      <c r="AN40" s="9"/>
      <c r="AO40" s="9"/>
      <c r="AP40" s="9"/>
      <c r="AQ40" s="12"/>
    </row>
    <row r="41" spans="1:43" s="15" customFormat="1" ht="54" customHeight="1" x14ac:dyDescent="0.4">
      <c r="A41" s="32" t="s">
        <v>93</v>
      </c>
      <c r="B41" s="14" t="s">
        <v>117</v>
      </c>
      <c r="C41" s="27" t="s">
        <v>38</v>
      </c>
      <c r="D41" s="19" t="s">
        <v>42</v>
      </c>
      <c r="E41" s="19" t="s">
        <v>118</v>
      </c>
      <c r="F41" s="19"/>
      <c r="G41" s="19"/>
      <c r="H41" s="19"/>
      <c r="I41" s="19"/>
      <c r="J41" s="19"/>
      <c r="K41" s="19"/>
      <c r="L41" s="19"/>
      <c r="M41" s="19"/>
      <c r="N41" s="19"/>
      <c r="O41" s="19"/>
      <c r="P41" s="19"/>
      <c r="Q41" s="19"/>
      <c r="R41" s="19"/>
      <c r="S41" s="19"/>
      <c r="T41" s="19" t="s">
        <v>55</v>
      </c>
      <c r="U41" s="25">
        <v>424</v>
      </c>
      <c r="V41" s="20"/>
      <c r="W41" s="20"/>
      <c r="X41" s="20"/>
      <c r="Y41" s="20"/>
      <c r="Z41" s="20"/>
      <c r="AA41" s="20"/>
      <c r="AB41" s="20"/>
      <c r="AC41" s="20"/>
      <c r="AD41" s="20"/>
      <c r="AE41" s="20"/>
      <c r="AF41" s="20"/>
      <c r="AG41" s="20"/>
      <c r="AH41" s="20"/>
      <c r="AI41" s="22">
        <v>35</v>
      </c>
      <c r="AJ41" s="20"/>
      <c r="AK41" s="20"/>
      <c r="AL41" s="20"/>
      <c r="AM41" s="20">
        <v>10</v>
      </c>
      <c r="AN41" s="10"/>
      <c r="AO41" s="10"/>
      <c r="AP41" s="10"/>
      <c r="AQ41" s="14" t="s">
        <v>71</v>
      </c>
    </row>
    <row r="42" spans="1:43" s="15" customFormat="1" ht="48.75" customHeight="1" x14ac:dyDescent="0.4">
      <c r="A42" s="14" t="s">
        <v>72</v>
      </c>
      <c r="B42" s="106" t="s">
        <v>119</v>
      </c>
      <c r="C42" s="27" t="s">
        <v>38</v>
      </c>
      <c r="D42" s="19" t="s">
        <v>42</v>
      </c>
      <c r="E42" s="19" t="s">
        <v>120</v>
      </c>
      <c r="F42" s="19"/>
      <c r="G42" s="19"/>
      <c r="H42" s="19"/>
      <c r="I42" s="19"/>
      <c r="J42" s="19"/>
      <c r="K42" s="19"/>
      <c r="L42" s="19"/>
      <c r="M42" s="19"/>
      <c r="N42" s="19"/>
      <c r="O42" s="19"/>
      <c r="P42" s="19"/>
      <c r="Q42" s="19"/>
      <c r="R42" s="19"/>
      <c r="S42" s="19"/>
      <c r="T42" s="19" t="s">
        <v>55</v>
      </c>
      <c r="U42" s="25">
        <v>676</v>
      </c>
      <c r="V42" s="20"/>
      <c r="W42" s="20"/>
      <c r="X42" s="20"/>
      <c r="Y42" s="20"/>
      <c r="Z42" s="20"/>
      <c r="AA42" s="20"/>
      <c r="AB42" s="20"/>
      <c r="AC42" s="20"/>
      <c r="AD42" s="20"/>
      <c r="AE42" s="20"/>
      <c r="AF42" s="20"/>
      <c r="AG42" s="20"/>
      <c r="AH42" s="20"/>
      <c r="AI42" s="22">
        <v>15</v>
      </c>
      <c r="AJ42" s="20"/>
      <c r="AK42" s="20"/>
      <c r="AL42" s="20"/>
      <c r="AM42" s="20">
        <v>20</v>
      </c>
      <c r="AN42" s="10"/>
      <c r="AO42" s="10"/>
      <c r="AP42" s="10"/>
      <c r="AQ42" s="14" t="s">
        <v>72</v>
      </c>
    </row>
    <row r="43" spans="1:43" s="15" customFormat="1" ht="48.75" customHeight="1" x14ac:dyDescent="0.4">
      <c r="A43" s="14"/>
      <c r="B43" s="112" t="s">
        <v>121</v>
      </c>
      <c r="C43" s="145" t="s">
        <v>38</v>
      </c>
      <c r="D43" s="146" t="s">
        <v>42</v>
      </c>
      <c r="E43" s="24" t="s">
        <v>122</v>
      </c>
      <c r="F43" s="147"/>
      <c r="G43" s="147"/>
      <c r="H43" s="147"/>
      <c r="I43" s="147"/>
      <c r="J43" s="147"/>
      <c r="K43" s="147"/>
      <c r="L43" s="147"/>
      <c r="M43" s="147"/>
      <c r="N43" s="147"/>
      <c r="O43" s="147"/>
      <c r="P43" s="147"/>
      <c r="Q43" s="147"/>
      <c r="R43" s="147"/>
      <c r="S43" s="147"/>
      <c r="T43" s="146" t="s">
        <v>55</v>
      </c>
      <c r="U43" s="23">
        <v>183.7</v>
      </c>
      <c r="V43" s="144" t="e">
        <f>V41+V42+#REF!+V47+V48</f>
        <v>#REF!</v>
      </c>
      <c r="W43" s="144" t="e">
        <f>W41+W42+#REF!+W47+W48</f>
        <v>#REF!</v>
      </c>
      <c r="X43" s="144" t="e">
        <f>X41+X42+#REF!+X47+X48</f>
        <v>#REF!</v>
      </c>
      <c r="Y43" s="144" t="e">
        <f>Y41+Y42+#REF!+Y47+Y48</f>
        <v>#REF!</v>
      </c>
      <c r="Z43" s="144" t="e">
        <f>Z41+Z42+#REF!+Z47+Z48</f>
        <v>#REF!</v>
      </c>
      <c r="AA43" s="144" t="e">
        <f>AA41+AA42+#REF!+AA47+AA48</f>
        <v>#REF!</v>
      </c>
      <c r="AB43" s="144" t="e">
        <f>AB41+AB42+#REF!+AB47+AB48</f>
        <v>#REF!</v>
      </c>
      <c r="AC43" s="144" t="e">
        <f>AC41+AC42+#REF!+AC47+AC48</f>
        <v>#REF!</v>
      </c>
      <c r="AD43" s="144" t="e">
        <f>AD41+AD42+#REF!+AD47+AD48</f>
        <v>#REF!</v>
      </c>
      <c r="AE43" s="144" t="e">
        <f>AE41+AE42+#REF!+AE47+AE48</f>
        <v>#REF!</v>
      </c>
      <c r="AF43" s="144" t="e">
        <f>AF41+AF42+#REF!+AF47+AF48</f>
        <v>#REF!</v>
      </c>
      <c r="AG43" s="144" t="e">
        <f>AG41+AG42+#REF!+AG47+AG48</f>
        <v>#REF!</v>
      </c>
      <c r="AH43" s="144" t="e">
        <f>AH41+AH42+#REF!+AH47+AH48</f>
        <v>#REF!</v>
      </c>
      <c r="AI43" s="22">
        <v>44.2</v>
      </c>
      <c r="AJ43" s="23" t="e">
        <f>AJ41+AJ42+#REF!</f>
        <v>#REF!</v>
      </c>
      <c r="AK43" s="23" t="e">
        <f>AK41+AK42+#REF!</f>
        <v>#REF!</v>
      </c>
      <c r="AL43" s="23" t="e">
        <f>AL41+AL42+#REF!</f>
        <v>#REF!</v>
      </c>
      <c r="AM43" s="23">
        <v>49</v>
      </c>
      <c r="AN43" s="10"/>
      <c r="AO43" s="10"/>
      <c r="AP43" s="10"/>
      <c r="AQ43" s="14"/>
    </row>
    <row r="44" spans="1:43" s="15" customFormat="1" ht="69" customHeight="1" thickBot="1" x14ac:dyDescent="0.45">
      <c r="A44" s="14"/>
      <c r="B44" s="113" t="s">
        <v>123</v>
      </c>
      <c r="C44" s="34" t="s">
        <v>38</v>
      </c>
      <c r="D44" s="35" t="s">
        <v>42</v>
      </c>
      <c r="E44" s="35" t="s">
        <v>163</v>
      </c>
      <c r="F44" s="35"/>
      <c r="G44" s="35"/>
      <c r="H44" s="35"/>
      <c r="I44" s="35"/>
      <c r="J44" s="35"/>
      <c r="K44" s="35"/>
      <c r="L44" s="35"/>
      <c r="M44" s="35"/>
      <c r="N44" s="35"/>
      <c r="O44" s="35"/>
      <c r="P44" s="35"/>
      <c r="Q44" s="35"/>
      <c r="R44" s="35"/>
      <c r="S44" s="35"/>
      <c r="T44" s="35" t="s">
        <v>55</v>
      </c>
      <c r="U44" s="119">
        <v>3</v>
      </c>
      <c r="V44" s="36"/>
      <c r="W44" s="36"/>
      <c r="X44" s="36"/>
      <c r="Y44" s="36"/>
      <c r="Z44" s="36"/>
      <c r="AA44" s="36"/>
      <c r="AB44" s="36"/>
      <c r="AC44" s="36"/>
      <c r="AD44" s="36"/>
      <c r="AE44" s="36"/>
      <c r="AF44" s="36"/>
      <c r="AG44" s="36"/>
      <c r="AH44" s="36"/>
      <c r="AI44" s="53">
        <v>25</v>
      </c>
      <c r="AJ44" s="36"/>
      <c r="AK44" s="36"/>
      <c r="AL44" s="36"/>
      <c r="AM44" s="53">
        <v>50</v>
      </c>
      <c r="AN44" s="10"/>
      <c r="AO44" s="10"/>
      <c r="AP44" s="10"/>
      <c r="AQ44" s="14"/>
    </row>
    <row r="45" spans="1:43" s="15" customFormat="1" ht="52.5" customHeight="1" thickBot="1" x14ac:dyDescent="0.4">
      <c r="A45" s="47"/>
      <c r="B45" s="102" t="s">
        <v>63</v>
      </c>
      <c r="C45" s="55" t="s">
        <v>38</v>
      </c>
      <c r="D45" s="56" t="s">
        <v>62</v>
      </c>
      <c r="E45" s="81"/>
      <c r="F45" s="50"/>
      <c r="G45" s="50"/>
      <c r="H45" s="50"/>
      <c r="I45" s="50"/>
      <c r="J45" s="50"/>
      <c r="K45" s="50"/>
      <c r="L45" s="50"/>
      <c r="M45" s="50"/>
      <c r="N45" s="50"/>
      <c r="O45" s="50"/>
      <c r="P45" s="50"/>
      <c r="Q45" s="50"/>
      <c r="R45" s="50"/>
      <c r="S45" s="50"/>
      <c r="T45" s="50" t="s">
        <v>55</v>
      </c>
      <c r="U45" s="83">
        <f>U46+U47+U48+U49</f>
        <v>1012.2</v>
      </c>
      <c r="V45" s="40"/>
      <c r="W45" s="40"/>
      <c r="X45" s="40"/>
      <c r="Y45" s="40"/>
      <c r="Z45" s="40"/>
      <c r="AA45" s="40"/>
      <c r="AB45" s="40"/>
      <c r="AC45" s="40"/>
      <c r="AD45" s="40"/>
      <c r="AE45" s="40"/>
      <c r="AF45" s="40"/>
      <c r="AG45" s="40"/>
      <c r="AH45" s="40"/>
      <c r="AI45" s="40">
        <f>AI46+AI47+AI48+49:49</f>
        <v>357</v>
      </c>
      <c r="AJ45" s="82"/>
      <c r="AK45" s="82"/>
      <c r="AL45" s="82"/>
      <c r="AM45" s="84">
        <f>AM46+AM47+AM48</f>
        <v>352</v>
      </c>
      <c r="AN45" s="48"/>
      <c r="AO45" s="10"/>
      <c r="AP45" s="10"/>
      <c r="AQ45" s="14"/>
    </row>
    <row r="46" spans="1:43" s="15" customFormat="1" ht="47.25" customHeight="1" x14ac:dyDescent="0.4">
      <c r="A46" s="14"/>
      <c r="B46" s="79" t="s">
        <v>128</v>
      </c>
      <c r="C46" s="73" t="s">
        <v>38</v>
      </c>
      <c r="D46" s="59" t="s">
        <v>62</v>
      </c>
      <c r="E46" s="44" t="s">
        <v>162</v>
      </c>
      <c r="F46" s="59"/>
      <c r="G46" s="59"/>
      <c r="H46" s="59"/>
      <c r="I46" s="59"/>
      <c r="J46" s="59"/>
      <c r="K46" s="59"/>
      <c r="L46" s="59"/>
      <c r="M46" s="59"/>
      <c r="N46" s="59"/>
      <c r="O46" s="59"/>
      <c r="P46" s="59"/>
      <c r="Q46" s="59"/>
      <c r="R46" s="59"/>
      <c r="S46" s="59"/>
      <c r="T46" s="59" t="s">
        <v>55</v>
      </c>
      <c r="U46" s="88">
        <v>8</v>
      </c>
      <c r="V46" s="80">
        <f t="shared" ref="V46:AH46" si="3">V48+V47</f>
        <v>0</v>
      </c>
      <c r="W46" s="80">
        <f t="shared" si="3"/>
        <v>0</v>
      </c>
      <c r="X46" s="80">
        <f t="shared" si="3"/>
        <v>0</v>
      </c>
      <c r="Y46" s="80">
        <f t="shared" si="3"/>
        <v>0</v>
      </c>
      <c r="Z46" s="80">
        <f t="shared" si="3"/>
        <v>0</v>
      </c>
      <c r="AA46" s="80">
        <f t="shared" si="3"/>
        <v>0</v>
      </c>
      <c r="AB46" s="80">
        <f t="shared" si="3"/>
        <v>0</v>
      </c>
      <c r="AC46" s="80">
        <f t="shared" si="3"/>
        <v>0</v>
      </c>
      <c r="AD46" s="80">
        <f t="shared" si="3"/>
        <v>0</v>
      </c>
      <c r="AE46" s="80">
        <f t="shared" si="3"/>
        <v>0</v>
      </c>
      <c r="AF46" s="80">
        <f t="shared" si="3"/>
        <v>0</v>
      </c>
      <c r="AG46" s="80">
        <f t="shared" si="3"/>
        <v>0</v>
      </c>
      <c r="AH46" s="80">
        <f t="shared" si="3"/>
        <v>0</v>
      </c>
      <c r="AI46" s="61">
        <v>60</v>
      </c>
      <c r="AJ46" s="80">
        <f>AJ48+AJ47</f>
        <v>0</v>
      </c>
      <c r="AK46" s="80">
        <f>AK48+AK47</f>
        <v>0</v>
      </c>
      <c r="AL46" s="80">
        <f>AL48+AL47</f>
        <v>0</v>
      </c>
      <c r="AM46" s="61">
        <v>60</v>
      </c>
      <c r="AN46" s="10"/>
      <c r="AO46" s="10"/>
      <c r="AP46" s="10"/>
      <c r="AQ46" s="14"/>
    </row>
    <row r="47" spans="1:43" s="15" customFormat="1" ht="69.75" customHeight="1" x14ac:dyDescent="0.4">
      <c r="A47" s="13"/>
      <c r="B47" s="14" t="s">
        <v>124</v>
      </c>
      <c r="C47" s="27" t="s">
        <v>38</v>
      </c>
      <c r="D47" s="19" t="s">
        <v>62</v>
      </c>
      <c r="E47" s="19" t="s">
        <v>125</v>
      </c>
      <c r="F47" s="19"/>
      <c r="G47" s="19"/>
      <c r="H47" s="19"/>
      <c r="I47" s="19"/>
      <c r="J47" s="19"/>
      <c r="K47" s="19"/>
      <c r="L47" s="19"/>
      <c r="M47" s="19"/>
      <c r="N47" s="19"/>
      <c r="O47" s="19"/>
      <c r="P47" s="19"/>
      <c r="Q47" s="19"/>
      <c r="R47" s="19"/>
      <c r="S47" s="19"/>
      <c r="T47" s="19" t="s">
        <v>55</v>
      </c>
      <c r="U47" s="25">
        <v>964.2</v>
      </c>
      <c r="V47" s="20"/>
      <c r="W47" s="20"/>
      <c r="X47" s="20"/>
      <c r="Y47" s="20"/>
      <c r="Z47" s="20"/>
      <c r="AA47" s="20"/>
      <c r="AB47" s="20"/>
      <c r="AC47" s="20"/>
      <c r="AD47" s="20"/>
      <c r="AE47" s="20"/>
      <c r="AF47" s="20"/>
      <c r="AG47" s="20"/>
      <c r="AH47" s="20"/>
      <c r="AI47" s="20">
        <v>282</v>
      </c>
      <c r="AJ47" s="20"/>
      <c r="AK47" s="20"/>
      <c r="AL47" s="20"/>
      <c r="AM47" s="20">
        <v>282</v>
      </c>
      <c r="AN47" s="10"/>
      <c r="AO47" s="10"/>
      <c r="AP47" s="10"/>
      <c r="AQ47" s="13"/>
    </row>
    <row r="48" spans="1:43" s="15" customFormat="1" ht="69" customHeight="1" x14ac:dyDescent="0.4">
      <c r="A48" s="14"/>
      <c r="B48" s="14" t="s">
        <v>126</v>
      </c>
      <c r="C48" s="27" t="s">
        <v>38</v>
      </c>
      <c r="D48" s="19" t="s">
        <v>62</v>
      </c>
      <c r="E48" s="19" t="s">
        <v>127</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10</v>
      </c>
      <c r="AN48" s="10"/>
      <c r="AO48" s="10"/>
      <c r="AP48" s="10"/>
      <c r="AQ48" s="14"/>
    </row>
    <row r="49" spans="1:48" s="15" customFormat="1" ht="69" customHeight="1" thickBot="1" x14ac:dyDescent="0.45">
      <c r="A49" s="47"/>
      <c r="B49" s="164" t="s">
        <v>150</v>
      </c>
      <c r="C49" s="167">
        <v>3</v>
      </c>
      <c r="D49" s="166">
        <v>14</v>
      </c>
      <c r="E49" s="134" t="s">
        <v>164</v>
      </c>
      <c r="F49" s="67"/>
      <c r="G49" s="67"/>
      <c r="H49" s="67"/>
      <c r="I49" s="67"/>
      <c r="J49" s="67"/>
      <c r="K49" s="67"/>
      <c r="L49" s="67"/>
      <c r="M49" s="67"/>
      <c r="N49" s="67"/>
      <c r="O49" s="67"/>
      <c r="P49" s="67"/>
      <c r="Q49" s="67"/>
      <c r="R49" s="67"/>
      <c r="S49" s="67"/>
      <c r="T49" s="168">
        <v>240</v>
      </c>
      <c r="U49" s="120">
        <v>35</v>
      </c>
      <c r="V49" s="68"/>
      <c r="W49" s="68"/>
      <c r="X49" s="68"/>
      <c r="Y49" s="68"/>
      <c r="Z49" s="68"/>
      <c r="AA49" s="68"/>
      <c r="AB49" s="68"/>
      <c r="AC49" s="68"/>
      <c r="AD49" s="68"/>
      <c r="AE49" s="68"/>
      <c r="AF49" s="68"/>
      <c r="AG49" s="68"/>
      <c r="AH49" s="68"/>
      <c r="AI49" s="68">
        <v>5</v>
      </c>
      <c r="AJ49" s="68"/>
      <c r="AK49" s="68"/>
      <c r="AL49" s="68"/>
      <c r="AM49" s="165">
        <v>0</v>
      </c>
      <c r="AN49" s="48"/>
      <c r="AO49" s="10"/>
      <c r="AP49" s="10"/>
      <c r="AQ49" s="14"/>
    </row>
    <row r="50" spans="1:48" s="15" customFormat="1" ht="32.25" customHeight="1" thickBot="1" x14ac:dyDescent="0.4">
      <c r="A50" s="33" t="s">
        <v>43</v>
      </c>
      <c r="B50" s="114" t="s">
        <v>97</v>
      </c>
      <c r="C50" s="38" t="s">
        <v>16</v>
      </c>
      <c r="D50" s="39" t="s">
        <v>14</v>
      </c>
      <c r="E50" s="39"/>
      <c r="F50" s="39"/>
      <c r="G50" s="39"/>
      <c r="H50" s="39"/>
      <c r="I50" s="39"/>
      <c r="J50" s="39"/>
      <c r="K50" s="39"/>
      <c r="L50" s="39"/>
      <c r="M50" s="39"/>
      <c r="N50" s="39"/>
      <c r="O50" s="39"/>
      <c r="P50" s="39"/>
      <c r="Q50" s="39"/>
      <c r="R50" s="39"/>
      <c r="S50" s="39"/>
      <c r="T50" s="39"/>
      <c r="U50" s="83">
        <f>U52</f>
        <v>1826.5</v>
      </c>
      <c r="V50" s="40" t="e">
        <f t="shared" ref="V50:AH50" si="4">V54+V56+V59</f>
        <v>#REF!</v>
      </c>
      <c r="W50" s="40" t="e">
        <f t="shared" si="4"/>
        <v>#REF!</v>
      </c>
      <c r="X50" s="40" t="e">
        <f t="shared" si="4"/>
        <v>#REF!</v>
      </c>
      <c r="Y50" s="40" t="e">
        <f t="shared" si="4"/>
        <v>#REF!</v>
      </c>
      <c r="Z50" s="40" t="e">
        <f t="shared" si="4"/>
        <v>#REF!</v>
      </c>
      <c r="AA50" s="40" t="e">
        <f t="shared" si="4"/>
        <v>#REF!</v>
      </c>
      <c r="AB50" s="40" t="e">
        <f t="shared" si="4"/>
        <v>#REF!</v>
      </c>
      <c r="AC50" s="40" t="e">
        <f t="shared" si="4"/>
        <v>#REF!</v>
      </c>
      <c r="AD50" s="40" t="e">
        <f t="shared" si="4"/>
        <v>#REF!</v>
      </c>
      <c r="AE50" s="40" t="e">
        <f t="shared" si="4"/>
        <v>#REF!</v>
      </c>
      <c r="AF50" s="40" t="e">
        <f t="shared" si="4"/>
        <v>#REF!</v>
      </c>
      <c r="AG50" s="40" t="e">
        <f t="shared" si="4"/>
        <v>#REF!</v>
      </c>
      <c r="AH50" s="40" t="e">
        <f t="shared" si="4"/>
        <v>#REF!</v>
      </c>
      <c r="AI50" s="40">
        <f>AI52</f>
        <v>15</v>
      </c>
      <c r="AJ50" s="40" t="e">
        <f>AJ54+AJ56+AJ59</f>
        <v>#REF!</v>
      </c>
      <c r="AK50" s="40" t="e">
        <f>AK54+AK56+AK59</f>
        <v>#REF!</v>
      </c>
      <c r="AL50" s="40" t="e">
        <f>AL54+AL56+AL59</f>
        <v>#REF!</v>
      </c>
      <c r="AM50" s="41">
        <f>AM52</f>
        <v>20</v>
      </c>
      <c r="AN50" s="42"/>
      <c r="AO50" s="9"/>
      <c r="AP50" s="9"/>
      <c r="AQ50" s="12" t="s">
        <v>43</v>
      </c>
    </row>
    <row r="51" spans="1:48" s="15" customFormat="1" ht="29.25" customHeight="1" x14ac:dyDescent="0.35">
      <c r="A51" s="12"/>
      <c r="B51" s="115" t="s">
        <v>96</v>
      </c>
      <c r="C51" s="73" t="s">
        <v>16</v>
      </c>
      <c r="D51" s="59" t="s">
        <v>94</v>
      </c>
      <c r="E51" s="60"/>
      <c r="F51" s="60"/>
      <c r="G51" s="60"/>
      <c r="H51" s="60"/>
      <c r="I51" s="60"/>
      <c r="J51" s="60"/>
      <c r="K51" s="60"/>
      <c r="L51" s="60"/>
      <c r="M51" s="60"/>
      <c r="N51" s="60"/>
      <c r="O51" s="60"/>
      <c r="P51" s="60"/>
      <c r="Q51" s="60"/>
      <c r="R51" s="60"/>
      <c r="S51" s="60"/>
      <c r="T51" s="60"/>
      <c r="U51" s="141"/>
      <c r="V51" s="74"/>
      <c r="W51" s="74"/>
      <c r="X51" s="74"/>
      <c r="Y51" s="74"/>
      <c r="Z51" s="74"/>
      <c r="AA51" s="74"/>
      <c r="AB51" s="74"/>
      <c r="AC51" s="74"/>
      <c r="AD51" s="74"/>
      <c r="AE51" s="74"/>
      <c r="AF51" s="74"/>
      <c r="AG51" s="74"/>
      <c r="AH51" s="74"/>
      <c r="AI51" s="74"/>
      <c r="AJ51" s="74"/>
      <c r="AK51" s="74"/>
      <c r="AL51" s="74"/>
      <c r="AM51" s="74"/>
      <c r="AN51" s="9"/>
      <c r="AO51" s="9"/>
      <c r="AP51" s="9"/>
      <c r="AQ51" s="12"/>
    </row>
    <row r="52" spans="1:48" s="15" customFormat="1" ht="46.5" customHeight="1" thickBot="1" x14ac:dyDescent="0.45">
      <c r="A52" s="12"/>
      <c r="B52" s="122" t="s">
        <v>129</v>
      </c>
      <c r="C52" s="75" t="s">
        <v>16</v>
      </c>
      <c r="D52" s="76" t="s">
        <v>94</v>
      </c>
      <c r="E52" s="76" t="s">
        <v>31</v>
      </c>
      <c r="F52" s="77"/>
      <c r="G52" s="77"/>
      <c r="H52" s="77"/>
      <c r="I52" s="77"/>
      <c r="J52" s="77"/>
      <c r="K52" s="77"/>
      <c r="L52" s="77"/>
      <c r="M52" s="77"/>
      <c r="N52" s="77"/>
      <c r="O52" s="77"/>
      <c r="P52" s="77"/>
      <c r="Q52" s="77"/>
      <c r="R52" s="77"/>
      <c r="S52" s="77"/>
      <c r="T52" s="76" t="s">
        <v>55</v>
      </c>
      <c r="U52" s="78">
        <v>1826.5</v>
      </c>
      <c r="V52" s="58"/>
      <c r="W52" s="58"/>
      <c r="X52" s="58"/>
      <c r="Y52" s="58"/>
      <c r="Z52" s="58"/>
      <c r="AA52" s="58"/>
      <c r="AB52" s="58"/>
      <c r="AC52" s="58"/>
      <c r="AD52" s="58"/>
      <c r="AE52" s="58"/>
      <c r="AF52" s="58"/>
      <c r="AG52" s="58"/>
      <c r="AH52" s="58"/>
      <c r="AI52" s="53">
        <v>15</v>
      </c>
      <c r="AJ52" s="58"/>
      <c r="AK52" s="58"/>
      <c r="AL52" s="58"/>
      <c r="AM52" s="53">
        <v>20</v>
      </c>
      <c r="AN52" s="9"/>
      <c r="AO52" s="9"/>
      <c r="AP52" s="9"/>
      <c r="AQ52" s="12"/>
      <c r="AR52" s="171"/>
    </row>
    <row r="53" spans="1:48" s="15" customFormat="1" ht="36" customHeight="1" thickBot="1" x14ac:dyDescent="0.4">
      <c r="A53" s="33"/>
      <c r="B53" s="101" t="s">
        <v>43</v>
      </c>
      <c r="C53" s="38" t="s">
        <v>44</v>
      </c>
      <c r="D53" s="39" t="s">
        <v>14</v>
      </c>
      <c r="E53" s="39"/>
      <c r="F53" s="39"/>
      <c r="G53" s="39"/>
      <c r="H53" s="39"/>
      <c r="I53" s="39"/>
      <c r="J53" s="39"/>
      <c r="K53" s="39"/>
      <c r="L53" s="39"/>
      <c r="M53" s="39"/>
      <c r="N53" s="39"/>
      <c r="O53" s="39"/>
      <c r="P53" s="39"/>
      <c r="Q53" s="39"/>
      <c r="R53" s="39"/>
      <c r="S53" s="39"/>
      <c r="T53" s="39"/>
      <c r="U53" s="83">
        <f>U54+U56+U59</f>
        <v>11948.9</v>
      </c>
      <c r="V53" s="40"/>
      <c r="W53" s="40"/>
      <c r="X53" s="40"/>
      <c r="Y53" s="40"/>
      <c r="Z53" s="40"/>
      <c r="AA53" s="40"/>
      <c r="AB53" s="40"/>
      <c r="AC53" s="40"/>
      <c r="AD53" s="40"/>
      <c r="AE53" s="40"/>
      <c r="AF53" s="40"/>
      <c r="AG53" s="40"/>
      <c r="AH53" s="40"/>
      <c r="AI53" s="40">
        <f>AI54+AI56+AI59</f>
        <v>3536.7</v>
      </c>
      <c r="AJ53" s="40"/>
      <c r="AK53" s="40"/>
      <c r="AL53" s="40"/>
      <c r="AM53" s="41">
        <f>AM54+AM56+AM59</f>
        <v>1216.8</v>
      </c>
      <c r="AN53" s="42"/>
      <c r="AO53" s="9"/>
      <c r="AP53" s="9"/>
      <c r="AQ53" s="12"/>
    </row>
    <row r="54" spans="1:48" s="15" customFormat="1" ht="29.25" customHeight="1" thickBot="1" x14ac:dyDescent="0.45">
      <c r="A54" s="33"/>
      <c r="B54" s="104" t="s">
        <v>81</v>
      </c>
      <c r="C54" s="55" t="s">
        <v>44</v>
      </c>
      <c r="D54" s="56" t="s">
        <v>13</v>
      </c>
      <c r="E54" s="50"/>
      <c r="F54" s="50"/>
      <c r="G54" s="62" t="e">
        <f>#REF!</f>
        <v>#REF!</v>
      </c>
      <c r="H54" s="62" t="e">
        <f>#REF!</f>
        <v>#REF!</v>
      </c>
      <c r="I54" s="62" t="e">
        <f>#REF!</f>
        <v>#REF!</v>
      </c>
      <c r="J54" s="39"/>
      <c r="K54" s="39"/>
      <c r="L54" s="39"/>
      <c r="M54" s="39"/>
      <c r="N54" s="39"/>
      <c r="O54" s="39"/>
      <c r="P54" s="39"/>
      <c r="Q54" s="39"/>
      <c r="R54" s="39"/>
      <c r="S54" s="39"/>
      <c r="T54" s="39"/>
      <c r="U54" s="83">
        <f>U55</f>
        <v>141</v>
      </c>
      <c r="V54" s="64">
        <f t="shared" ref="V54:AL54" si="5">V55</f>
        <v>0</v>
      </c>
      <c r="W54" s="64">
        <f t="shared" si="5"/>
        <v>0</v>
      </c>
      <c r="X54" s="64">
        <f t="shared" si="5"/>
        <v>0</v>
      </c>
      <c r="Y54" s="64">
        <f t="shared" si="5"/>
        <v>0</v>
      </c>
      <c r="Z54" s="64">
        <f t="shared" si="5"/>
        <v>0</v>
      </c>
      <c r="AA54" s="64">
        <f t="shared" si="5"/>
        <v>0</v>
      </c>
      <c r="AB54" s="64">
        <f t="shared" si="5"/>
        <v>0</v>
      </c>
      <c r="AC54" s="64">
        <f t="shared" si="5"/>
        <v>0</v>
      </c>
      <c r="AD54" s="64">
        <f t="shared" si="5"/>
        <v>0</v>
      </c>
      <c r="AE54" s="64">
        <f t="shared" si="5"/>
        <v>0</v>
      </c>
      <c r="AF54" s="64">
        <f t="shared" si="5"/>
        <v>0</v>
      </c>
      <c r="AG54" s="64">
        <f t="shared" si="5"/>
        <v>0</v>
      </c>
      <c r="AH54" s="64">
        <f t="shared" si="5"/>
        <v>0</v>
      </c>
      <c r="AI54" s="40">
        <f>AI55</f>
        <v>25</v>
      </c>
      <c r="AJ54" s="64">
        <f t="shared" si="5"/>
        <v>0</v>
      </c>
      <c r="AK54" s="64">
        <f t="shared" si="5"/>
        <v>0</v>
      </c>
      <c r="AL54" s="64">
        <f t="shared" si="5"/>
        <v>0</v>
      </c>
      <c r="AM54" s="41">
        <f>AM55</f>
        <v>25</v>
      </c>
      <c r="AN54" s="42"/>
      <c r="AO54" s="9"/>
      <c r="AP54" s="9"/>
      <c r="AQ54" s="12"/>
    </row>
    <row r="55" spans="1:48" s="15" customFormat="1" ht="69.75" customHeight="1" thickBot="1" x14ac:dyDescent="0.45">
      <c r="A55" s="12"/>
      <c r="B55" s="103" t="s">
        <v>130</v>
      </c>
      <c r="C55" s="66" t="s">
        <v>44</v>
      </c>
      <c r="D55" s="67" t="s">
        <v>13</v>
      </c>
      <c r="E55" s="67" t="s">
        <v>131</v>
      </c>
      <c r="F55" s="67" t="s">
        <v>55</v>
      </c>
      <c r="G55" s="68">
        <v>38</v>
      </c>
      <c r="H55" s="68">
        <v>40</v>
      </c>
      <c r="I55" s="68">
        <v>48.1</v>
      </c>
      <c r="J55" s="69"/>
      <c r="K55" s="69"/>
      <c r="L55" s="69"/>
      <c r="M55" s="69"/>
      <c r="N55" s="69"/>
      <c r="O55" s="69"/>
      <c r="P55" s="69"/>
      <c r="Q55" s="69"/>
      <c r="R55" s="69"/>
      <c r="S55" s="69"/>
      <c r="T55" s="70" t="s">
        <v>55</v>
      </c>
      <c r="U55" s="125">
        <v>141</v>
      </c>
      <c r="V55" s="72"/>
      <c r="W55" s="72"/>
      <c r="X55" s="72"/>
      <c r="Y55" s="72"/>
      <c r="Z55" s="72"/>
      <c r="AA55" s="72"/>
      <c r="AB55" s="72"/>
      <c r="AC55" s="72"/>
      <c r="AD55" s="72"/>
      <c r="AE55" s="72"/>
      <c r="AF55" s="72"/>
      <c r="AG55" s="72"/>
      <c r="AH55" s="72"/>
      <c r="AI55" s="71">
        <v>25</v>
      </c>
      <c r="AJ55" s="71"/>
      <c r="AK55" s="71"/>
      <c r="AL55" s="71"/>
      <c r="AM55" s="71">
        <v>25</v>
      </c>
      <c r="AN55" s="9"/>
      <c r="AO55" s="9"/>
      <c r="AP55" s="9"/>
      <c r="AQ55" s="12"/>
      <c r="AT55" s="142"/>
    </row>
    <row r="56" spans="1:48" s="15" customFormat="1" ht="32.25" customHeight="1" thickBot="1" x14ac:dyDescent="0.45">
      <c r="A56" s="33"/>
      <c r="B56" s="104" t="s">
        <v>82</v>
      </c>
      <c r="C56" s="55" t="s">
        <v>44</v>
      </c>
      <c r="D56" s="56" t="s">
        <v>36</v>
      </c>
      <c r="E56" s="50"/>
      <c r="F56" s="50"/>
      <c r="G56" s="62">
        <f>G58</f>
        <v>150</v>
      </c>
      <c r="H56" s="62">
        <f>H58</f>
        <v>150</v>
      </c>
      <c r="I56" s="62">
        <f>I58</f>
        <v>150</v>
      </c>
      <c r="J56" s="39"/>
      <c r="K56" s="39"/>
      <c r="L56" s="39"/>
      <c r="M56" s="39"/>
      <c r="N56" s="39"/>
      <c r="O56" s="39"/>
      <c r="P56" s="39"/>
      <c r="Q56" s="39"/>
      <c r="R56" s="39"/>
      <c r="S56" s="39"/>
      <c r="T56" s="63"/>
      <c r="U56" s="83">
        <f>U57+U58</f>
        <v>261.5</v>
      </c>
      <c r="V56" s="64"/>
      <c r="W56" s="64"/>
      <c r="X56" s="64"/>
      <c r="Y56" s="64"/>
      <c r="Z56" s="64"/>
      <c r="AA56" s="64"/>
      <c r="AB56" s="64"/>
      <c r="AC56" s="64"/>
      <c r="AD56" s="64"/>
      <c r="AE56" s="64"/>
      <c r="AF56" s="64"/>
      <c r="AG56" s="64"/>
      <c r="AH56" s="64"/>
      <c r="AI56" s="40">
        <f>AI58+AI57</f>
        <v>254.5</v>
      </c>
      <c r="AJ56" s="64"/>
      <c r="AK56" s="64"/>
      <c r="AL56" s="64"/>
      <c r="AM56" s="41">
        <f>AM58+AM57</f>
        <v>254.5</v>
      </c>
      <c r="AN56" s="42"/>
      <c r="AO56" s="9"/>
      <c r="AP56" s="9"/>
      <c r="AQ56" s="12"/>
    </row>
    <row r="57" spans="1:48" s="15" customFormat="1" ht="46.5" customHeight="1" x14ac:dyDescent="0.4">
      <c r="A57" s="12"/>
      <c r="B57" s="116" t="s">
        <v>132</v>
      </c>
      <c r="C57" s="73" t="s">
        <v>44</v>
      </c>
      <c r="D57" s="59" t="s">
        <v>36</v>
      </c>
      <c r="E57" s="59" t="s">
        <v>133</v>
      </c>
      <c r="F57" s="44"/>
      <c r="G57" s="45"/>
      <c r="H57" s="45"/>
      <c r="I57" s="45"/>
      <c r="J57" s="60"/>
      <c r="K57" s="60"/>
      <c r="L57" s="60"/>
      <c r="M57" s="60"/>
      <c r="N57" s="60"/>
      <c r="O57" s="60"/>
      <c r="P57" s="60"/>
      <c r="Q57" s="60"/>
      <c r="R57" s="60"/>
      <c r="S57" s="60"/>
      <c r="T57" s="59" t="s">
        <v>55</v>
      </c>
      <c r="U57" s="88">
        <v>7</v>
      </c>
      <c r="V57" s="61"/>
      <c r="W57" s="61"/>
      <c r="X57" s="61"/>
      <c r="Y57" s="61"/>
      <c r="Z57" s="61"/>
      <c r="AA57" s="61"/>
      <c r="AB57" s="61"/>
      <c r="AC57" s="61"/>
      <c r="AD57" s="61"/>
      <c r="AE57" s="61"/>
      <c r="AF57" s="61"/>
      <c r="AG57" s="61"/>
      <c r="AH57" s="61"/>
      <c r="AI57" s="61">
        <v>0</v>
      </c>
      <c r="AJ57" s="61"/>
      <c r="AK57" s="61"/>
      <c r="AL57" s="61"/>
      <c r="AM57" s="61">
        <v>0</v>
      </c>
      <c r="AN57" s="9"/>
      <c r="AO57" s="9"/>
      <c r="AP57" s="9"/>
      <c r="AQ57" s="12"/>
    </row>
    <row r="58" spans="1:48" s="15" customFormat="1" ht="59.4" customHeight="1" thickBot="1" x14ac:dyDescent="0.45">
      <c r="A58" s="12"/>
      <c r="B58" s="110" t="s">
        <v>134</v>
      </c>
      <c r="C58" s="51" t="s">
        <v>44</v>
      </c>
      <c r="D58" s="52" t="s">
        <v>36</v>
      </c>
      <c r="E58" s="52" t="s">
        <v>83</v>
      </c>
      <c r="F58" s="52" t="s">
        <v>58</v>
      </c>
      <c r="G58" s="53">
        <v>150</v>
      </c>
      <c r="H58" s="53">
        <v>150</v>
      </c>
      <c r="I58" s="53">
        <v>150</v>
      </c>
      <c r="J58" s="54"/>
      <c r="K58" s="54"/>
      <c r="L58" s="54"/>
      <c r="M58" s="54"/>
      <c r="N58" s="54"/>
      <c r="O58" s="54"/>
      <c r="P58" s="54"/>
      <c r="Q58" s="54"/>
      <c r="R58" s="54"/>
      <c r="S58" s="54"/>
      <c r="T58" s="52" t="s">
        <v>58</v>
      </c>
      <c r="U58" s="78">
        <v>254.5</v>
      </c>
      <c r="V58" s="53"/>
      <c r="W58" s="53"/>
      <c r="X58" s="53"/>
      <c r="Y58" s="53"/>
      <c r="Z58" s="53"/>
      <c r="AA58" s="53"/>
      <c r="AB58" s="53"/>
      <c r="AC58" s="53"/>
      <c r="AD58" s="53"/>
      <c r="AE58" s="53"/>
      <c r="AF58" s="53"/>
      <c r="AG58" s="53"/>
      <c r="AH58" s="53"/>
      <c r="AI58" s="53">
        <v>254.5</v>
      </c>
      <c r="AJ58" s="53"/>
      <c r="AK58" s="53"/>
      <c r="AL58" s="53"/>
      <c r="AM58" s="53">
        <v>254.5</v>
      </c>
      <c r="AN58" s="9"/>
      <c r="AO58" s="9"/>
      <c r="AP58" s="9"/>
      <c r="AQ58" s="12"/>
    </row>
    <row r="59" spans="1:48" s="15" customFormat="1" ht="43.95" customHeight="1" thickBot="1" x14ac:dyDescent="0.45">
      <c r="A59" s="26" t="s">
        <v>45</v>
      </c>
      <c r="B59" s="104" t="s">
        <v>45</v>
      </c>
      <c r="C59" s="55" t="s">
        <v>44</v>
      </c>
      <c r="D59" s="56" t="s">
        <v>38</v>
      </c>
      <c r="E59" s="50"/>
      <c r="F59" s="50"/>
      <c r="G59" s="50"/>
      <c r="H59" s="50"/>
      <c r="I59" s="50"/>
      <c r="J59" s="50"/>
      <c r="K59" s="50"/>
      <c r="L59" s="50"/>
      <c r="M59" s="50"/>
      <c r="N59" s="50"/>
      <c r="O59" s="50"/>
      <c r="P59" s="50"/>
      <c r="Q59" s="50"/>
      <c r="R59" s="50"/>
      <c r="S59" s="50"/>
      <c r="T59" s="50"/>
      <c r="U59" s="173">
        <f>U60+U61+U62+U63+U64+U65+U66+U67+U68+U69</f>
        <v>11546.4</v>
      </c>
      <c r="V59" s="57" t="e">
        <f>#REF!+V60+V62+V64+V65+V67+V69+V63</f>
        <v>#REF!</v>
      </c>
      <c r="W59" s="57" t="e">
        <f>#REF!+W60+W62+W64+W65+W67+W69+W63</f>
        <v>#REF!</v>
      </c>
      <c r="X59" s="57" t="e">
        <f>#REF!+X60+X62+X64+X65+X67+X69+X63</f>
        <v>#REF!</v>
      </c>
      <c r="Y59" s="57" t="e">
        <f>#REF!+Y60+Y62+Y64+Y65+Y67+Y69+Y63</f>
        <v>#REF!</v>
      </c>
      <c r="Z59" s="57" t="e">
        <f>#REF!+Z60+Z62+Z64+Z65+Z67+Z69+Z63</f>
        <v>#REF!</v>
      </c>
      <c r="AA59" s="57" t="e">
        <f>#REF!+AA60+AA62+AA64+AA65+AA67+AA69+AA63</f>
        <v>#REF!</v>
      </c>
      <c r="AB59" s="57" t="e">
        <f>#REF!+AB60+AB62+AB64+AB65+AB67+AB69+AB63</f>
        <v>#REF!</v>
      </c>
      <c r="AC59" s="57" t="e">
        <f>#REF!+AC60+AC62+AC64+AC65+AC67+AC69+AC63</f>
        <v>#REF!</v>
      </c>
      <c r="AD59" s="57" t="e">
        <f>#REF!+AD60+AD62+AD64+AD65+AD67+AD69+AD63</f>
        <v>#REF!</v>
      </c>
      <c r="AE59" s="57" t="e">
        <f>#REF!+AE60+AE62+AE64+AE65+AE67+AE69+AE63</f>
        <v>#REF!</v>
      </c>
      <c r="AF59" s="57" t="e">
        <f>#REF!+AF60+AF62+AF64+AF65+AF67+AF69+AF63</f>
        <v>#REF!</v>
      </c>
      <c r="AG59" s="57" t="e">
        <f>#REF!+AG60+AG62+AG64+AG65+AG67+AG69+AG63</f>
        <v>#REF!</v>
      </c>
      <c r="AH59" s="57" t="e">
        <f>#REF!+AH60+AH62+AH64+AH65+AH67+AH69+AH63</f>
        <v>#REF!</v>
      </c>
      <c r="AI59" s="40">
        <f>AI60+AI61+AI62+AI63+AI64+AI65+AI66+AI67+AI68+AI69</f>
        <v>3257.2</v>
      </c>
      <c r="AJ59" s="57" t="e">
        <f>#REF!+AJ60+AJ62+AJ64+AJ65+AJ67+AJ69+AJ63</f>
        <v>#REF!</v>
      </c>
      <c r="AK59" s="57" t="e">
        <f>#REF!+AK60+AK62+AK64+AK65+AK67+AK69+AK63</f>
        <v>#REF!</v>
      </c>
      <c r="AL59" s="57" t="e">
        <f>#REF!+AL60+AL62+AL64+AL65+AL67+AL69+AL63</f>
        <v>#REF!</v>
      </c>
      <c r="AM59" s="41">
        <f>AM60+AM61+AM63+AM62+AM64+AM65+AM66+AM67+AM68+AM69</f>
        <v>937.3</v>
      </c>
      <c r="AN59" s="48"/>
      <c r="AO59" s="10"/>
      <c r="AP59" s="10"/>
      <c r="AQ59" s="13" t="s">
        <v>45</v>
      </c>
    </row>
    <row r="60" spans="1:48" s="15" customFormat="1" ht="44.25" customHeight="1" x14ac:dyDescent="0.4">
      <c r="A60" s="14" t="s">
        <v>73</v>
      </c>
      <c r="B60" s="14" t="s">
        <v>135</v>
      </c>
      <c r="C60" s="27" t="s">
        <v>44</v>
      </c>
      <c r="D60" s="19" t="s">
        <v>38</v>
      </c>
      <c r="E60" s="148" t="s">
        <v>136</v>
      </c>
      <c r="F60" s="19"/>
      <c r="G60" s="19"/>
      <c r="H60" s="19"/>
      <c r="I60" s="19"/>
      <c r="J60" s="19"/>
      <c r="K60" s="19"/>
      <c r="L60" s="19"/>
      <c r="M60" s="19"/>
      <c r="N60" s="19"/>
      <c r="O60" s="19"/>
      <c r="P60" s="19"/>
      <c r="Q60" s="19"/>
      <c r="R60" s="19"/>
      <c r="S60" s="19"/>
      <c r="T60" s="19" t="s">
        <v>55</v>
      </c>
      <c r="U60" s="25">
        <v>709</v>
      </c>
      <c r="V60" s="25"/>
      <c r="W60" s="25"/>
      <c r="X60" s="25"/>
      <c r="Y60" s="25"/>
      <c r="Z60" s="25"/>
      <c r="AA60" s="25"/>
      <c r="AB60" s="25"/>
      <c r="AC60" s="25"/>
      <c r="AD60" s="25"/>
      <c r="AE60" s="25"/>
      <c r="AF60" s="25"/>
      <c r="AG60" s="25"/>
      <c r="AH60" s="25"/>
      <c r="AI60" s="20">
        <v>117.3</v>
      </c>
      <c r="AJ60" s="25"/>
      <c r="AK60" s="25"/>
      <c r="AL60" s="25"/>
      <c r="AM60" s="25">
        <v>89.3</v>
      </c>
      <c r="AN60" s="10"/>
      <c r="AO60" s="10"/>
      <c r="AP60" s="10"/>
      <c r="AQ60" s="14" t="s">
        <v>73</v>
      </c>
    </row>
    <row r="61" spans="1:48" s="15" customFormat="1" ht="53.25" customHeight="1" x14ac:dyDescent="0.4">
      <c r="A61" s="14"/>
      <c r="B61" s="14" t="s">
        <v>137</v>
      </c>
      <c r="C61" s="27" t="s">
        <v>44</v>
      </c>
      <c r="D61" s="19" t="s">
        <v>38</v>
      </c>
      <c r="E61" s="19" t="s">
        <v>138</v>
      </c>
      <c r="F61" s="19" t="s">
        <v>55</v>
      </c>
      <c r="G61" s="20">
        <v>908.5</v>
      </c>
      <c r="H61" s="20">
        <v>907</v>
      </c>
      <c r="I61" s="20">
        <v>938.4</v>
      </c>
      <c r="J61" s="19"/>
      <c r="K61" s="19"/>
      <c r="L61" s="19"/>
      <c r="M61" s="19"/>
      <c r="N61" s="19"/>
      <c r="O61" s="19"/>
      <c r="P61" s="19"/>
      <c r="Q61" s="19"/>
      <c r="R61" s="19"/>
      <c r="S61" s="19"/>
      <c r="T61" s="19" t="s">
        <v>55</v>
      </c>
      <c r="U61" s="25">
        <v>498.9</v>
      </c>
      <c r="V61" s="25"/>
      <c r="W61" s="25"/>
      <c r="X61" s="25"/>
      <c r="Y61" s="25"/>
      <c r="Z61" s="25"/>
      <c r="AA61" s="25"/>
      <c r="AB61" s="25"/>
      <c r="AC61" s="25"/>
      <c r="AD61" s="25"/>
      <c r="AE61" s="25"/>
      <c r="AF61" s="25"/>
      <c r="AG61" s="25"/>
      <c r="AH61" s="25"/>
      <c r="AI61" s="20">
        <v>518.9</v>
      </c>
      <c r="AJ61" s="25"/>
      <c r="AK61" s="25"/>
      <c r="AL61" s="25"/>
      <c r="AM61" s="25">
        <v>539.6</v>
      </c>
      <c r="AN61" s="10"/>
      <c r="AO61" s="10"/>
      <c r="AP61" s="10"/>
      <c r="AQ61" s="14"/>
      <c r="AV61" s="169"/>
    </row>
    <row r="62" spans="1:48" s="15" customFormat="1" ht="45.75" customHeight="1" x14ac:dyDescent="0.4">
      <c r="A62" s="14" t="s">
        <v>74</v>
      </c>
      <c r="B62" s="14" t="s">
        <v>139</v>
      </c>
      <c r="C62" s="27" t="s">
        <v>44</v>
      </c>
      <c r="D62" s="19" t="s">
        <v>38</v>
      </c>
      <c r="E62" s="148" t="s">
        <v>140</v>
      </c>
      <c r="F62" s="19"/>
      <c r="G62" s="19"/>
      <c r="H62" s="19"/>
      <c r="I62" s="19"/>
      <c r="J62" s="19"/>
      <c r="K62" s="19"/>
      <c r="L62" s="19"/>
      <c r="M62" s="19"/>
      <c r="N62" s="19"/>
      <c r="O62" s="19"/>
      <c r="P62" s="19"/>
      <c r="Q62" s="19"/>
      <c r="R62" s="19"/>
      <c r="S62" s="19"/>
      <c r="T62" s="19" t="s">
        <v>55</v>
      </c>
      <c r="U62" s="25">
        <v>5</v>
      </c>
      <c r="V62" s="25"/>
      <c r="W62" s="25"/>
      <c r="X62" s="25"/>
      <c r="Y62" s="25"/>
      <c r="Z62" s="25"/>
      <c r="AA62" s="25"/>
      <c r="AB62" s="25"/>
      <c r="AC62" s="25"/>
      <c r="AD62" s="25"/>
      <c r="AE62" s="25"/>
      <c r="AF62" s="25"/>
      <c r="AG62" s="25"/>
      <c r="AH62" s="25"/>
      <c r="AI62" s="20">
        <v>50</v>
      </c>
      <c r="AJ62" s="25"/>
      <c r="AK62" s="25"/>
      <c r="AL62" s="25"/>
      <c r="AM62" s="25">
        <v>50</v>
      </c>
      <c r="AN62" s="10"/>
      <c r="AO62" s="10"/>
      <c r="AP62" s="10"/>
      <c r="AQ62" s="14" t="s">
        <v>74</v>
      </c>
    </row>
    <row r="63" spans="1:48" s="15" customFormat="1" ht="51.75" customHeight="1" x14ac:dyDescent="0.4">
      <c r="A63" s="14"/>
      <c r="B63" s="14" t="s">
        <v>141</v>
      </c>
      <c r="C63" s="27" t="s">
        <v>44</v>
      </c>
      <c r="D63" s="19" t="s">
        <v>38</v>
      </c>
      <c r="E63" s="19" t="s">
        <v>142</v>
      </c>
      <c r="F63" s="19"/>
      <c r="G63" s="19"/>
      <c r="H63" s="19"/>
      <c r="I63" s="19"/>
      <c r="J63" s="19"/>
      <c r="K63" s="19"/>
      <c r="L63" s="19"/>
      <c r="M63" s="19"/>
      <c r="N63" s="19"/>
      <c r="O63" s="19"/>
      <c r="P63" s="19"/>
      <c r="Q63" s="19"/>
      <c r="R63" s="19"/>
      <c r="S63" s="19"/>
      <c r="T63" s="19" t="s">
        <v>55</v>
      </c>
      <c r="U63" s="25">
        <v>5</v>
      </c>
      <c r="V63" s="25"/>
      <c r="W63" s="25"/>
      <c r="X63" s="25"/>
      <c r="Y63" s="25"/>
      <c r="Z63" s="25"/>
      <c r="AA63" s="25"/>
      <c r="AB63" s="25"/>
      <c r="AC63" s="25"/>
      <c r="AD63" s="25"/>
      <c r="AE63" s="25"/>
      <c r="AF63" s="25"/>
      <c r="AG63" s="25"/>
      <c r="AH63" s="25"/>
      <c r="AI63" s="20">
        <v>25</v>
      </c>
      <c r="AJ63" s="25"/>
      <c r="AK63" s="25"/>
      <c r="AL63" s="25"/>
      <c r="AM63" s="25">
        <v>45</v>
      </c>
      <c r="AN63" s="10"/>
      <c r="AO63" s="10"/>
      <c r="AP63" s="10"/>
      <c r="AQ63" s="14"/>
    </row>
    <row r="64" spans="1:48" s="15" customFormat="1" ht="54" customHeight="1" x14ac:dyDescent="0.4">
      <c r="A64" s="14" t="s">
        <v>75</v>
      </c>
      <c r="B64" s="14" t="s">
        <v>171</v>
      </c>
      <c r="C64" s="27" t="s">
        <v>44</v>
      </c>
      <c r="D64" s="19" t="s">
        <v>38</v>
      </c>
      <c r="E64" s="19" t="s">
        <v>143</v>
      </c>
      <c r="F64" s="19"/>
      <c r="G64" s="19"/>
      <c r="H64" s="19"/>
      <c r="I64" s="19"/>
      <c r="J64" s="19"/>
      <c r="K64" s="19"/>
      <c r="L64" s="19"/>
      <c r="M64" s="19"/>
      <c r="N64" s="19"/>
      <c r="O64" s="19"/>
      <c r="P64" s="19"/>
      <c r="Q64" s="19"/>
      <c r="R64" s="19"/>
      <c r="S64" s="19"/>
      <c r="T64" s="19" t="s">
        <v>55</v>
      </c>
      <c r="U64" s="25">
        <v>140</v>
      </c>
      <c r="V64" s="25"/>
      <c r="W64" s="25"/>
      <c r="X64" s="25"/>
      <c r="Y64" s="25"/>
      <c r="Z64" s="25"/>
      <c r="AA64" s="25"/>
      <c r="AB64" s="25"/>
      <c r="AC64" s="25"/>
      <c r="AD64" s="25"/>
      <c r="AE64" s="25"/>
      <c r="AF64" s="25"/>
      <c r="AG64" s="25"/>
      <c r="AH64" s="25"/>
      <c r="AI64" s="20">
        <v>61</v>
      </c>
      <c r="AJ64" s="25"/>
      <c r="AK64" s="25"/>
      <c r="AL64" s="25"/>
      <c r="AM64" s="25">
        <v>63.4</v>
      </c>
      <c r="AN64" s="10"/>
      <c r="AO64" s="10"/>
      <c r="AP64" s="10"/>
      <c r="AQ64" s="14" t="s">
        <v>75</v>
      </c>
    </row>
    <row r="65" spans="1:44" s="15" customFormat="1" ht="46.5" customHeight="1" x14ac:dyDescent="0.4">
      <c r="A65" s="14" t="s">
        <v>76</v>
      </c>
      <c r="B65" s="14" t="s">
        <v>144</v>
      </c>
      <c r="C65" s="117" t="s">
        <v>44</v>
      </c>
      <c r="D65" s="118" t="s">
        <v>38</v>
      </c>
      <c r="E65" s="118" t="s">
        <v>145</v>
      </c>
      <c r="F65" s="118"/>
      <c r="G65" s="118"/>
      <c r="H65" s="118"/>
      <c r="I65" s="118"/>
      <c r="J65" s="118"/>
      <c r="K65" s="118"/>
      <c r="L65" s="118"/>
      <c r="M65" s="118"/>
      <c r="N65" s="118"/>
      <c r="O65" s="118"/>
      <c r="P65" s="118"/>
      <c r="Q65" s="118"/>
      <c r="R65" s="118"/>
      <c r="S65" s="118"/>
      <c r="T65" s="118" t="s">
        <v>55</v>
      </c>
      <c r="U65" s="25">
        <v>25</v>
      </c>
      <c r="V65" s="25"/>
      <c r="W65" s="25"/>
      <c r="X65" s="25"/>
      <c r="Y65" s="25"/>
      <c r="Z65" s="25"/>
      <c r="AA65" s="25"/>
      <c r="AB65" s="25"/>
      <c r="AC65" s="25"/>
      <c r="AD65" s="25"/>
      <c r="AE65" s="25"/>
      <c r="AF65" s="25"/>
      <c r="AG65" s="25"/>
      <c r="AH65" s="25"/>
      <c r="AI65" s="20">
        <v>150</v>
      </c>
      <c r="AJ65" s="25"/>
      <c r="AK65" s="25"/>
      <c r="AL65" s="25"/>
      <c r="AM65" s="25">
        <v>50</v>
      </c>
      <c r="AN65" s="10"/>
      <c r="AO65" s="10"/>
      <c r="AP65" s="10"/>
      <c r="AQ65" s="14" t="s">
        <v>76</v>
      </c>
    </row>
    <row r="66" spans="1:44" s="15" customFormat="1" ht="45.75" customHeight="1" x14ac:dyDescent="0.4">
      <c r="A66" s="14"/>
      <c r="B66" s="112" t="s">
        <v>146</v>
      </c>
      <c r="C66" s="29" t="s">
        <v>44</v>
      </c>
      <c r="D66" s="24" t="s">
        <v>38</v>
      </c>
      <c r="E66" s="24" t="s">
        <v>147</v>
      </c>
      <c r="F66" s="24"/>
      <c r="G66" s="24"/>
      <c r="H66" s="24"/>
      <c r="I66" s="24"/>
      <c r="J66" s="24"/>
      <c r="K66" s="24"/>
      <c r="L66" s="24"/>
      <c r="M66" s="24"/>
      <c r="N66" s="24"/>
      <c r="O66" s="24"/>
      <c r="P66" s="24"/>
      <c r="Q66" s="24"/>
      <c r="R66" s="24"/>
      <c r="S66" s="24"/>
      <c r="T66" s="24" t="s">
        <v>55</v>
      </c>
      <c r="U66" s="25">
        <v>3050</v>
      </c>
      <c r="V66" s="25"/>
      <c r="W66" s="25"/>
      <c r="X66" s="25"/>
      <c r="Y66" s="25"/>
      <c r="Z66" s="25"/>
      <c r="AA66" s="25"/>
      <c r="AB66" s="25"/>
      <c r="AC66" s="25"/>
      <c r="AD66" s="25"/>
      <c r="AE66" s="25"/>
      <c r="AF66" s="25"/>
      <c r="AG66" s="25"/>
      <c r="AH66" s="25"/>
      <c r="AI66" s="20">
        <v>480</v>
      </c>
      <c r="AJ66" s="25"/>
      <c r="AK66" s="25"/>
      <c r="AL66" s="25"/>
      <c r="AM66" s="25">
        <v>50</v>
      </c>
      <c r="AN66" s="10"/>
      <c r="AO66" s="10"/>
      <c r="AP66" s="10"/>
      <c r="AQ66" s="14"/>
      <c r="AR66" s="172"/>
    </row>
    <row r="67" spans="1:44" s="15" customFormat="1" ht="68.25" customHeight="1" x14ac:dyDescent="0.4">
      <c r="A67" s="14" t="s">
        <v>77</v>
      </c>
      <c r="B67" s="14" t="s">
        <v>148</v>
      </c>
      <c r="C67" s="27" t="s">
        <v>44</v>
      </c>
      <c r="D67" s="19" t="s">
        <v>38</v>
      </c>
      <c r="E67" s="19" t="s">
        <v>149</v>
      </c>
      <c r="F67" s="19"/>
      <c r="G67" s="19"/>
      <c r="H67" s="19"/>
      <c r="I67" s="19"/>
      <c r="J67" s="19"/>
      <c r="K67" s="19"/>
      <c r="L67" s="19"/>
      <c r="M67" s="19"/>
      <c r="N67" s="19"/>
      <c r="O67" s="19"/>
      <c r="P67" s="19"/>
      <c r="Q67" s="19"/>
      <c r="R67" s="19"/>
      <c r="S67" s="19"/>
      <c r="T67" s="19" t="s">
        <v>55</v>
      </c>
      <c r="U67" s="25">
        <v>4381.6000000000004</v>
      </c>
      <c r="V67" s="25"/>
      <c r="W67" s="25"/>
      <c r="X67" s="25"/>
      <c r="Y67" s="25"/>
      <c r="Z67" s="25"/>
      <c r="AA67" s="25"/>
      <c r="AB67" s="25"/>
      <c r="AC67" s="25"/>
      <c r="AD67" s="25"/>
      <c r="AE67" s="25"/>
      <c r="AF67" s="25"/>
      <c r="AG67" s="25"/>
      <c r="AH67" s="25"/>
      <c r="AI67" s="20">
        <v>1800</v>
      </c>
      <c r="AJ67" s="25"/>
      <c r="AK67" s="25"/>
      <c r="AL67" s="25"/>
      <c r="AM67" s="25">
        <v>0</v>
      </c>
      <c r="AN67" s="10"/>
      <c r="AO67" s="10"/>
      <c r="AP67" s="10"/>
      <c r="AQ67" s="14" t="s">
        <v>77</v>
      </c>
      <c r="AR67" s="171"/>
    </row>
    <row r="68" spans="1:44" s="15" customFormat="1" ht="75" customHeight="1" x14ac:dyDescent="0.4">
      <c r="A68" s="14" t="s">
        <v>78</v>
      </c>
      <c r="B68" s="126" t="s">
        <v>173</v>
      </c>
      <c r="C68" s="127">
        <v>5</v>
      </c>
      <c r="D68" s="128">
        <v>3</v>
      </c>
      <c r="E68" s="129" t="s">
        <v>178</v>
      </c>
      <c r="F68" s="129"/>
      <c r="G68" s="129"/>
      <c r="H68" s="129"/>
      <c r="I68" s="129"/>
      <c r="J68" s="129"/>
      <c r="K68" s="129"/>
      <c r="L68" s="129"/>
      <c r="M68" s="129"/>
      <c r="N68" s="129"/>
      <c r="O68" s="129"/>
      <c r="P68" s="129"/>
      <c r="Q68" s="129"/>
      <c r="R68" s="129"/>
      <c r="S68" s="129"/>
      <c r="T68" s="130">
        <v>240</v>
      </c>
      <c r="U68" s="156">
        <v>2276.9</v>
      </c>
      <c r="V68" s="156"/>
      <c r="W68" s="156"/>
      <c r="X68" s="156"/>
      <c r="Y68" s="156"/>
      <c r="Z68" s="156"/>
      <c r="AA68" s="156"/>
      <c r="AB68" s="156"/>
      <c r="AC68" s="156"/>
      <c r="AD68" s="156"/>
      <c r="AE68" s="156"/>
      <c r="AF68" s="156"/>
      <c r="AG68" s="156"/>
      <c r="AH68" s="156"/>
      <c r="AI68" s="157">
        <v>0</v>
      </c>
      <c r="AJ68" s="156"/>
      <c r="AK68" s="156"/>
      <c r="AL68" s="156"/>
      <c r="AM68" s="156">
        <v>0</v>
      </c>
      <c r="AN68" s="10"/>
      <c r="AO68" s="10"/>
      <c r="AP68" s="10"/>
      <c r="AQ68" s="14" t="s">
        <v>78</v>
      </c>
    </row>
    <row r="69" spans="1:44" s="15" customFormat="1" ht="54.75" customHeight="1" thickBot="1" x14ac:dyDescent="0.45">
      <c r="A69" s="13" t="s">
        <v>47</v>
      </c>
      <c r="B69" s="113" t="s">
        <v>151</v>
      </c>
      <c r="C69" s="34" t="s">
        <v>44</v>
      </c>
      <c r="D69" s="35" t="s">
        <v>38</v>
      </c>
      <c r="E69" s="35" t="s">
        <v>152</v>
      </c>
      <c r="F69" s="35"/>
      <c r="G69" s="35"/>
      <c r="H69" s="35"/>
      <c r="I69" s="35"/>
      <c r="J69" s="35"/>
      <c r="K69" s="35"/>
      <c r="L69" s="35"/>
      <c r="M69" s="35"/>
      <c r="N69" s="35"/>
      <c r="O69" s="35"/>
      <c r="P69" s="35"/>
      <c r="Q69" s="35"/>
      <c r="R69" s="35"/>
      <c r="S69" s="35"/>
      <c r="T69" s="35" t="s">
        <v>55</v>
      </c>
      <c r="U69" s="119">
        <v>455</v>
      </c>
      <c r="V69" s="119"/>
      <c r="W69" s="119"/>
      <c r="X69" s="119"/>
      <c r="Y69" s="119"/>
      <c r="Z69" s="119"/>
      <c r="AA69" s="119"/>
      <c r="AB69" s="119"/>
      <c r="AC69" s="119"/>
      <c r="AD69" s="119"/>
      <c r="AE69" s="119"/>
      <c r="AF69" s="119"/>
      <c r="AG69" s="119"/>
      <c r="AH69" s="119"/>
      <c r="AI69" s="36">
        <v>55</v>
      </c>
      <c r="AJ69" s="119"/>
      <c r="AK69" s="119"/>
      <c r="AL69" s="119"/>
      <c r="AM69" s="119">
        <v>50</v>
      </c>
      <c r="AN69" s="10"/>
      <c r="AO69" s="10"/>
      <c r="AP69" s="10"/>
      <c r="AQ69" s="13" t="s">
        <v>47</v>
      </c>
    </row>
    <row r="70" spans="1:44" s="15" customFormat="1" ht="33.75" customHeight="1" thickBot="1" x14ac:dyDescent="0.4">
      <c r="A70" s="14" t="s">
        <v>80</v>
      </c>
      <c r="B70" s="104" t="s">
        <v>46</v>
      </c>
      <c r="C70" s="38" t="s">
        <v>25</v>
      </c>
      <c r="D70" s="39" t="s">
        <v>14</v>
      </c>
      <c r="E70" s="39"/>
      <c r="F70" s="39"/>
      <c r="G70" s="39"/>
      <c r="H70" s="39"/>
      <c r="I70" s="39"/>
      <c r="J70" s="39"/>
      <c r="K70" s="39"/>
      <c r="L70" s="39"/>
      <c r="M70" s="39"/>
      <c r="N70" s="39"/>
      <c r="O70" s="39"/>
      <c r="P70" s="39"/>
      <c r="Q70" s="39"/>
      <c r="R70" s="39"/>
      <c r="S70" s="39"/>
      <c r="T70" s="39"/>
      <c r="U70" s="83">
        <f>U71</f>
        <v>10</v>
      </c>
      <c r="V70" s="83">
        <f t="shared" ref="V70:AM70" si="6">V71</f>
        <v>0</v>
      </c>
      <c r="W70" s="83">
        <f t="shared" si="6"/>
        <v>0</v>
      </c>
      <c r="X70" s="83">
        <f t="shared" si="6"/>
        <v>0</v>
      </c>
      <c r="Y70" s="83">
        <f t="shared" si="6"/>
        <v>0</v>
      </c>
      <c r="Z70" s="83">
        <f t="shared" si="6"/>
        <v>0</v>
      </c>
      <c r="AA70" s="83">
        <f t="shared" si="6"/>
        <v>0</v>
      </c>
      <c r="AB70" s="83">
        <f t="shared" si="6"/>
        <v>0</v>
      </c>
      <c r="AC70" s="83">
        <f t="shared" si="6"/>
        <v>0</v>
      </c>
      <c r="AD70" s="83">
        <f t="shared" si="6"/>
        <v>0</v>
      </c>
      <c r="AE70" s="83">
        <f t="shared" si="6"/>
        <v>0</v>
      </c>
      <c r="AF70" s="83">
        <f t="shared" si="6"/>
        <v>0</v>
      </c>
      <c r="AG70" s="83">
        <f t="shared" si="6"/>
        <v>0</v>
      </c>
      <c r="AH70" s="83">
        <f t="shared" si="6"/>
        <v>0</v>
      </c>
      <c r="AI70" s="40">
        <f t="shared" si="6"/>
        <v>1</v>
      </c>
      <c r="AJ70" s="83">
        <f t="shared" si="6"/>
        <v>0</v>
      </c>
      <c r="AK70" s="83">
        <f t="shared" si="6"/>
        <v>0</v>
      </c>
      <c r="AL70" s="83">
        <f t="shared" si="6"/>
        <v>0</v>
      </c>
      <c r="AM70" s="84">
        <f t="shared" si="6"/>
        <v>1</v>
      </c>
      <c r="AN70" s="10"/>
      <c r="AO70" s="10"/>
      <c r="AP70" s="10"/>
      <c r="AQ70" s="14" t="s">
        <v>80</v>
      </c>
    </row>
    <row r="71" spans="1:44" s="15" customFormat="1" ht="34.5" customHeight="1" x14ac:dyDescent="0.4">
      <c r="A71" s="33" t="s">
        <v>48</v>
      </c>
      <c r="B71" s="109" t="s">
        <v>47</v>
      </c>
      <c r="C71" s="43" t="s">
        <v>25</v>
      </c>
      <c r="D71" s="44" t="s">
        <v>44</v>
      </c>
      <c r="E71" s="44"/>
      <c r="F71" s="44"/>
      <c r="G71" s="44"/>
      <c r="H71" s="44"/>
      <c r="I71" s="44"/>
      <c r="J71" s="44"/>
      <c r="K71" s="44"/>
      <c r="L71" s="44"/>
      <c r="M71" s="44"/>
      <c r="N71" s="44"/>
      <c r="O71" s="44"/>
      <c r="P71" s="44"/>
      <c r="Q71" s="44"/>
      <c r="R71" s="44"/>
      <c r="S71" s="44"/>
      <c r="T71" s="44"/>
      <c r="U71" s="121">
        <f>U72</f>
        <v>10</v>
      </c>
      <c r="V71" s="121">
        <f t="shared" ref="V71:AM71" si="7">V72</f>
        <v>0</v>
      </c>
      <c r="W71" s="121">
        <f t="shared" si="7"/>
        <v>0</v>
      </c>
      <c r="X71" s="121">
        <f t="shared" si="7"/>
        <v>0</v>
      </c>
      <c r="Y71" s="121">
        <f t="shared" si="7"/>
        <v>0</v>
      </c>
      <c r="Z71" s="121">
        <f t="shared" si="7"/>
        <v>0</v>
      </c>
      <c r="AA71" s="121">
        <f t="shared" si="7"/>
        <v>0</v>
      </c>
      <c r="AB71" s="121">
        <f t="shared" si="7"/>
        <v>0</v>
      </c>
      <c r="AC71" s="121">
        <f t="shared" si="7"/>
        <v>0</v>
      </c>
      <c r="AD71" s="121">
        <f t="shared" si="7"/>
        <v>0</v>
      </c>
      <c r="AE71" s="121">
        <f t="shared" si="7"/>
        <v>0</v>
      </c>
      <c r="AF71" s="121">
        <f t="shared" si="7"/>
        <v>0</v>
      </c>
      <c r="AG71" s="121">
        <f t="shared" si="7"/>
        <v>0</v>
      </c>
      <c r="AH71" s="121">
        <f t="shared" si="7"/>
        <v>0</v>
      </c>
      <c r="AI71" s="45">
        <f t="shared" si="7"/>
        <v>1</v>
      </c>
      <c r="AJ71" s="121">
        <f t="shared" si="7"/>
        <v>0</v>
      </c>
      <c r="AK71" s="121">
        <f t="shared" si="7"/>
        <v>0</v>
      </c>
      <c r="AL71" s="121">
        <f t="shared" si="7"/>
        <v>0</v>
      </c>
      <c r="AM71" s="121">
        <f t="shared" si="7"/>
        <v>1</v>
      </c>
      <c r="AN71" s="42">
        <f>AN72</f>
        <v>0</v>
      </c>
      <c r="AO71" s="9">
        <f>AO72</f>
        <v>0</v>
      </c>
      <c r="AP71" s="9">
        <f>AP72</f>
        <v>0</v>
      </c>
      <c r="AQ71" s="9" t="str">
        <f>AQ72</f>
        <v>Культура</v>
      </c>
    </row>
    <row r="72" spans="1:44" s="15" customFormat="1" ht="97.95" customHeight="1" thickBot="1" x14ac:dyDescent="0.45">
      <c r="A72" s="13" t="s">
        <v>50</v>
      </c>
      <c r="B72" s="113" t="s">
        <v>153</v>
      </c>
      <c r="C72" s="34" t="s">
        <v>25</v>
      </c>
      <c r="D72" s="35" t="s">
        <v>44</v>
      </c>
      <c r="E72" s="148" t="s">
        <v>154</v>
      </c>
      <c r="F72" s="35"/>
      <c r="G72" s="35"/>
      <c r="H72" s="35"/>
      <c r="I72" s="35"/>
      <c r="J72" s="35"/>
      <c r="K72" s="35"/>
      <c r="L72" s="35"/>
      <c r="M72" s="35"/>
      <c r="N72" s="35"/>
      <c r="O72" s="35"/>
      <c r="P72" s="35"/>
      <c r="Q72" s="35"/>
      <c r="R72" s="35"/>
      <c r="S72" s="35"/>
      <c r="T72" s="35" t="s">
        <v>55</v>
      </c>
      <c r="U72" s="119">
        <v>10</v>
      </c>
      <c r="V72" s="119"/>
      <c r="W72" s="119"/>
      <c r="X72" s="119"/>
      <c r="Y72" s="119"/>
      <c r="Z72" s="119"/>
      <c r="AA72" s="119"/>
      <c r="AB72" s="119"/>
      <c r="AC72" s="119"/>
      <c r="AD72" s="119"/>
      <c r="AE72" s="119"/>
      <c r="AF72" s="119"/>
      <c r="AG72" s="119"/>
      <c r="AH72" s="119"/>
      <c r="AI72" s="36">
        <v>1</v>
      </c>
      <c r="AJ72" s="119"/>
      <c r="AK72" s="119"/>
      <c r="AL72" s="119"/>
      <c r="AM72" s="119">
        <v>1</v>
      </c>
      <c r="AN72" s="10"/>
      <c r="AO72" s="10"/>
      <c r="AP72" s="10"/>
      <c r="AQ72" s="13" t="s">
        <v>50</v>
      </c>
    </row>
    <row r="73" spans="1:44" s="15" customFormat="1" ht="30" customHeight="1" thickBot="1" x14ac:dyDescent="0.4">
      <c r="A73" s="13"/>
      <c r="B73" s="104" t="s">
        <v>48</v>
      </c>
      <c r="C73" s="38" t="s">
        <v>49</v>
      </c>
      <c r="D73" s="39" t="s">
        <v>14</v>
      </c>
      <c r="E73" s="39"/>
      <c r="F73" s="39"/>
      <c r="G73" s="39"/>
      <c r="H73" s="39"/>
      <c r="I73" s="39"/>
      <c r="J73" s="39"/>
      <c r="K73" s="39"/>
      <c r="L73" s="39"/>
      <c r="M73" s="39"/>
      <c r="N73" s="39"/>
      <c r="O73" s="39"/>
      <c r="P73" s="39"/>
      <c r="Q73" s="39"/>
      <c r="R73" s="39"/>
      <c r="S73" s="39"/>
      <c r="T73" s="39"/>
      <c r="U73" s="83">
        <f>U74</f>
        <v>8882.7999999999993</v>
      </c>
      <c r="V73" s="83">
        <f t="shared" ref="V73:AL73" si="8">V74</f>
        <v>0</v>
      </c>
      <c r="W73" s="83">
        <f t="shared" si="8"/>
        <v>0</v>
      </c>
      <c r="X73" s="83">
        <f t="shared" si="8"/>
        <v>0</v>
      </c>
      <c r="Y73" s="83">
        <f t="shared" si="8"/>
        <v>0</v>
      </c>
      <c r="Z73" s="83">
        <f t="shared" si="8"/>
        <v>0</v>
      </c>
      <c r="AA73" s="83">
        <f t="shared" si="8"/>
        <v>0</v>
      </c>
      <c r="AB73" s="83">
        <f t="shared" si="8"/>
        <v>0</v>
      </c>
      <c r="AC73" s="83">
        <f t="shared" si="8"/>
        <v>0</v>
      </c>
      <c r="AD73" s="83">
        <f t="shared" si="8"/>
        <v>0</v>
      </c>
      <c r="AE73" s="83">
        <f t="shared" si="8"/>
        <v>0</v>
      </c>
      <c r="AF73" s="83">
        <f t="shared" si="8"/>
        <v>0</v>
      </c>
      <c r="AG73" s="83">
        <f t="shared" si="8"/>
        <v>0</v>
      </c>
      <c r="AH73" s="83">
        <f t="shared" si="8"/>
        <v>0</v>
      </c>
      <c r="AI73" s="40">
        <f>AI74</f>
        <v>4469.8999999999996</v>
      </c>
      <c r="AJ73" s="83">
        <f t="shared" si="8"/>
        <v>0</v>
      </c>
      <c r="AK73" s="83">
        <f t="shared" si="8"/>
        <v>0</v>
      </c>
      <c r="AL73" s="83">
        <f t="shared" si="8"/>
        <v>0</v>
      </c>
      <c r="AM73" s="84">
        <f>AM74</f>
        <v>4487</v>
      </c>
      <c r="AN73" s="10"/>
      <c r="AO73" s="10"/>
      <c r="AP73" s="10"/>
      <c r="AQ73" s="13"/>
    </row>
    <row r="74" spans="1:44" s="15" customFormat="1" ht="42" customHeight="1" x14ac:dyDescent="0.4">
      <c r="A74" s="13"/>
      <c r="B74" s="109" t="s">
        <v>50</v>
      </c>
      <c r="C74" s="43" t="s">
        <v>49</v>
      </c>
      <c r="D74" s="44" t="s">
        <v>13</v>
      </c>
      <c r="E74" s="44"/>
      <c r="F74" s="44"/>
      <c r="G74" s="44"/>
      <c r="H74" s="44"/>
      <c r="I74" s="44"/>
      <c r="J74" s="44"/>
      <c r="K74" s="44"/>
      <c r="L74" s="44"/>
      <c r="M74" s="44"/>
      <c r="N74" s="44"/>
      <c r="O74" s="44"/>
      <c r="P74" s="44"/>
      <c r="Q74" s="44"/>
      <c r="R74" s="44"/>
      <c r="S74" s="44"/>
      <c r="T74" s="44"/>
      <c r="U74" s="121">
        <v>8882.7999999999993</v>
      </c>
      <c r="V74" s="121">
        <f t="shared" ref="V74:AL74" si="9">V75</f>
        <v>0</v>
      </c>
      <c r="W74" s="121">
        <f t="shared" si="9"/>
        <v>0</v>
      </c>
      <c r="X74" s="121">
        <f t="shared" si="9"/>
        <v>0</v>
      </c>
      <c r="Y74" s="121">
        <f t="shared" si="9"/>
        <v>0</v>
      </c>
      <c r="Z74" s="121">
        <f t="shared" si="9"/>
        <v>0</v>
      </c>
      <c r="AA74" s="121">
        <f t="shared" si="9"/>
        <v>0</v>
      </c>
      <c r="AB74" s="121">
        <f t="shared" si="9"/>
        <v>0</v>
      </c>
      <c r="AC74" s="121">
        <f t="shared" si="9"/>
        <v>0</v>
      </c>
      <c r="AD74" s="121">
        <f t="shared" si="9"/>
        <v>0</v>
      </c>
      <c r="AE74" s="121">
        <f t="shared" si="9"/>
        <v>0</v>
      </c>
      <c r="AF74" s="121">
        <f t="shared" si="9"/>
        <v>0</v>
      </c>
      <c r="AG74" s="121">
        <f t="shared" si="9"/>
        <v>0</v>
      </c>
      <c r="AH74" s="121">
        <f t="shared" si="9"/>
        <v>0</v>
      </c>
      <c r="AI74" s="45">
        <f>AI75</f>
        <v>4469.8999999999996</v>
      </c>
      <c r="AJ74" s="121">
        <f t="shared" si="9"/>
        <v>0</v>
      </c>
      <c r="AK74" s="121">
        <f t="shared" si="9"/>
        <v>0</v>
      </c>
      <c r="AL74" s="121">
        <f t="shared" si="9"/>
        <v>0</v>
      </c>
      <c r="AM74" s="121">
        <f>AM75</f>
        <v>4487</v>
      </c>
      <c r="AN74" s="10"/>
      <c r="AO74" s="10"/>
      <c r="AP74" s="10"/>
      <c r="AQ74" s="13"/>
    </row>
    <row r="75" spans="1:44" s="15" customFormat="1" ht="53.25" customHeight="1" thickBot="1" x14ac:dyDescent="0.45">
      <c r="A75" s="14"/>
      <c r="B75" s="113" t="s">
        <v>155</v>
      </c>
      <c r="C75" s="34" t="s">
        <v>49</v>
      </c>
      <c r="D75" s="35" t="s">
        <v>13</v>
      </c>
      <c r="E75" s="35" t="s">
        <v>156</v>
      </c>
      <c r="F75" s="35"/>
      <c r="G75" s="35"/>
      <c r="H75" s="35"/>
      <c r="I75" s="35"/>
      <c r="J75" s="35"/>
      <c r="K75" s="35"/>
      <c r="L75" s="35"/>
      <c r="M75" s="35"/>
      <c r="N75" s="35"/>
      <c r="O75" s="35"/>
      <c r="P75" s="35"/>
      <c r="Q75" s="35"/>
      <c r="R75" s="35"/>
      <c r="S75" s="35"/>
      <c r="T75" s="35" t="s">
        <v>61</v>
      </c>
      <c r="U75" s="119">
        <v>8882.7999999999993</v>
      </c>
      <c r="V75" s="36"/>
      <c r="W75" s="36"/>
      <c r="X75" s="36"/>
      <c r="Y75" s="36"/>
      <c r="Z75" s="36"/>
      <c r="AA75" s="36"/>
      <c r="AB75" s="36"/>
      <c r="AC75" s="36"/>
      <c r="AD75" s="36"/>
      <c r="AE75" s="36"/>
      <c r="AF75" s="36"/>
      <c r="AG75" s="36"/>
      <c r="AH75" s="36"/>
      <c r="AI75" s="36">
        <v>4469.8999999999996</v>
      </c>
      <c r="AJ75" s="36"/>
      <c r="AK75" s="36"/>
      <c r="AL75" s="36"/>
      <c r="AM75" s="36">
        <v>4487</v>
      </c>
      <c r="AN75" s="10"/>
      <c r="AO75" s="10"/>
      <c r="AP75" s="10"/>
      <c r="AQ75" s="14"/>
    </row>
    <row r="76" spans="1:44" s="15" customFormat="1" ht="30.75" customHeight="1" thickBot="1" x14ac:dyDescent="0.4">
      <c r="A76" s="14"/>
      <c r="B76" s="104" t="s">
        <v>84</v>
      </c>
      <c r="C76" s="38" t="s">
        <v>42</v>
      </c>
      <c r="D76" s="39" t="s">
        <v>14</v>
      </c>
      <c r="E76" s="39"/>
      <c r="F76" s="39"/>
      <c r="G76" s="49">
        <f t="shared" ref="G76:I77" si="10">G77</f>
        <v>350</v>
      </c>
      <c r="H76" s="49">
        <f t="shared" si="10"/>
        <v>230</v>
      </c>
      <c r="I76" s="49">
        <f t="shared" si="10"/>
        <v>230</v>
      </c>
      <c r="J76" s="50"/>
      <c r="K76" s="50"/>
      <c r="L76" s="50"/>
      <c r="M76" s="50"/>
      <c r="N76" s="50"/>
      <c r="O76" s="50"/>
      <c r="P76" s="50"/>
      <c r="Q76" s="50"/>
      <c r="R76" s="50"/>
      <c r="S76" s="50"/>
      <c r="T76" s="50"/>
      <c r="U76" s="83">
        <f>U77</f>
        <v>450</v>
      </c>
      <c r="V76" s="40"/>
      <c r="W76" s="40"/>
      <c r="X76" s="40"/>
      <c r="Y76" s="40"/>
      <c r="Z76" s="40"/>
      <c r="AA76" s="40"/>
      <c r="AB76" s="40"/>
      <c r="AC76" s="40"/>
      <c r="AD76" s="40"/>
      <c r="AE76" s="40"/>
      <c r="AF76" s="40"/>
      <c r="AG76" s="40"/>
      <c r="AH76" s="40"/>
      <c r="AI76" s="40">
        <f>AI77</f>
        <v>350</v>
      </c>
      <c r="AJ76" s="40"/>
      <c r="AK76" s="40"/>
      <c r="AL76" s="40"/>
      <c r="AM76" s="41">
        <f>AM77</f>
        <v>350</v>
      </c>
      <c r="AN76" s="10"/>
      <c r="AO76" s="10"/>
      <c r="AP76" s="10"/>
      <c r="AQ76" s="14"/>
    </row>
    <row r="77" spans="1:44" s="15" customFormat="1" ht="33" customHeight="1" x14ac:dyDescent="0.4">
      <c r="A77" s="33" t="s">
        <v>51</v>
      </c>
      <c r="B77" s="109" t="s">
        <v>85</v>
      </c>
      <c r="C77" s="43" t="s">
        <v>42</v>
      </c>
      <c r="D77" s="44" t="s">
        <v>13</v>
      </c>
      <c r="E77" s="44"/>
      <c r="F77" s="44"/>
      <c r="G77" s="45">
        <f t="shared" si="10"/>
        <v>350</v>
      </c>
      <c r="H77" s="45">
        <f t="shared" si="10"/>
        <v>230</v>
      </c>
      <c r="I77" s="45">
        <f t="shared" si="10"/>
        <v>230</v>
      </c>
      <c r="J77" s="44"/>
      <c r="K77" s="44"/>
      <c r="L77" s="44"/>
      <c r="M77" s="44"/>
      <c r="N77" s="44"/>
      <c r="O77" s="44"/>
      <c r="P77" s="44"/>
      <c r="Q77" s="44"/>
      <c r="R77" s="44"/>
      <c r="S77" s="44"/>
      <c r="T77" s="44"/>
      <c r="U77" s="121">
        <f>U78</f>
        <v>450</v>
      </c>
      <c r="V77" s="45"/>
      <c r="W77" s="45"/>
      <c r="X77" s="45"/>
      <c r="Y77" s="45"/>
      <c r="Z77" s="45"/>
      <c r="AA77" s="45"/>
      <c r="AB77" s="45"/>
      <c r="AC77" s="45"/>
      <c r="AD77" s="45"/>
      <c r="AE77" s="45"/>
      <c r="AF77" s="45"/>
      <c r="AG77" s="45"/>
      <c r="AH77" s="45"/>
      <c r="AI77" s="45">
        <f>AI78</f>
        <v>350</v>
      </c>
      <c r="AJ77" s="45"/>
      <c r="AK77" s="45"/>
      <c r="AL77" s="45"/>
      <c r="AM77" s="45">
        <f>AM78</f>
        <v>350</v>
      </c>
      <c r="AN77" s="42"/>
      <c r="AO77" s="9"/>
      <c r="AP77" s="9"/>
      <c r="AQ77" s="12" t="s">
        <v>51</v>
      </c>
    </row>
    <row r="78" spans="1:44" s="15" customFormat="1" ht="73.5" customHeight="1" thickBot="1" x14ac:dyDescent="0.45">
      <c r="A78" s="13" t="s">
        <v>52</v>
      </c>
      <c r="B78" s="113" t="s">
        <v>157</v>
      </c>
      <c r="C78" s="34" t="s">
        <v>42</v>
      </c>
      <c r="D78" s="35" t="s">
        <v>13</v>
      </c>
      <c r="E78" s="35" t="s">
        <v>158</v>
      </c>
      <c r="F78" s="35" t="s">
        <v>86</v>
      </c>
      <c r="G78" s="36">
        <v>350</v>
      </c>
      <c r="H78" s="36">
        <v>230</v>
      </c>
      <c r="I78" s="36">
        <v>230</v>
      </c>
      <c r="J78" s="35"/>
      <c r="K78" s="35"/>
      <c r="L78" s="35"/>
      <c r="M78" s="35"/>
      <c r="N78" s="35"/>
      <c r="O78" s="35"/>
      <c r="P78" s="35"/>
      <c r="Q78" s="35"/>
      <c r="R78" s="35"/>
      <c r="S78" s="35"/>
      <c r="T78" s="35" t="s">
        <v>86</v>
      </c>
      <c r="U78" s="119">
        <v>450</v>
      </c>
      <c r="V78" s="36"/>
      <c r="W78" s="36"/>
      <c r="X78" s="36"/>
      <c r="Y78" s="36"/>
      <c r="Z78" s="36"/>
      <c r="AA78" s="36"/>
      <c r="AB78" s="36"/>
      <c r="AC78" s="36"/>
      <c r="AD78" s="36"/>
      <c r="AE78" s="36"/>
      <c r="AF78" s="36"/>
      <c r="AG78" s="36"/>
      <c r="AH78" s="36"/>
      <c r="AI78" s="36">
        <v>350</v>
      </c>
      <c r="AJ78" s="36"/>
      <c r="AK78" s="36"/>
      <c r="AL78" s="36"/>
      <c r="AM78" s="36">
        <v>350</v>
      </c>
      <c r="AN78" s="10"/>
      <c r="AO78" s="10"/>
      <c r="AP78" s="10"/>
      <c r="AQ78" s="13" t="s">
        <v>52</v>
      </c>
    </row>
    <row r="79" spans="1:44" s="15" customFormat="1" ht="31.5" customHeight="1" thickBot="1" x14ac:dyDescent="0.4">
      <c r="A79" s="14" t="s">
        <v>79</v>
      </c>
      <c r="B79" s="101" t="s">
        <v>51</v>
      </c>
      <c r="C79" s="38" t="s">
        <v>27</v>
      </c>
      <c r="D79" s="39" t="s">
        <v>14</v>
      </c>
      <c r="E79" s="39"/>
      <c r="F79" s="39"/>
      <c r="G79" s="39"/>
      <c r="H79" s="39"/>
      <c r="I79" s="39"/>
      <c r="J79" s="39"/>
      <c r="K79" s="39"/>
      <c r="L79" s="39"/>
      <c r="M79" s="39"/>
      <c r="N79" s="39"/>
      <c r="O79" s="39"/>
      <c r="P79" s="39"/>
      <c r="Q79" s="39"/>
      <c r="R79" s="39"/>
      <c r="S79" s="39"/>
      <c r="T79" s="39"/>
      <c r="U79" s="83">
        <f>U80</f>
        <v>2872.5</v>
      </c>
      <c r="V79" s="40"/>
      <c r="W79" s="40"/>
      <c r="X79" s="40"/>
      <c r="Y79" s="40"/>
      <c r="Z79" s="40"/>
      <c r="AA79" s="40"/>
      <c r="AB79" s="40"/>
      <c r="AC79" s="40"/>
      <c r="AD79" s="40"/>
      <c r="AE79" s="40"/>
      <c r="AF79" s="40"/>
      <c r="AG79" s="40"/>
      <c r="AH79" s="40"/>
      <c r="AI79" s="40">
        <v>5</v>
      </c>
      <c r="AJ79" s="40"/>
      <c r="AK79" s="40"/>
      <c r="AL79" s="40"/>
      <c r="AM79" s="41">
        <f>AM80</f>
        <v>5</v>
      </c>
      <c r="AN79" s="10"/>
      <c r="AO79" s="10"/>
      <c r="AP79" s="10"/>
      <c r="AQ79" s="14" t="s">
        <v>79</v>
      </c>
    </row>
    <row r="80" spans="1:44" s="15" customFormat="1" ht="30.75" customHeight="1" x14ac:dyDescent="0.4">
      <c r="A80" s="33" t="s">
        <v>53</v>
      </c>
      <c r="B80" s="109" t="s">
        <v>52</v>
      </c>
      <c r="C80" s="123" t="s">
        <v>27</v>
      </c>
      <c r="D80" s="124" t="s">
        <v>13</v>
      </c>
      <c r="E80" s="44"/>
      <c r="F80" s="44"/>
      <c r="G80" s="44"/>
      <c r="H80" s="44"/>
      <c r="I80" s="44"/>
      <c r="J80" s="44"/>
      <c r="K80" s="44"/>
      <c r="L80" s="44"/>
      <c r="M80" s="44"/>
      <c r="N80" s="44"/>
      <c r="O80" s="44"/>
      <c r="P80" s="44"/>
      <c r="Q80" s="44"/>
      <c r="R80" s="44"/>
      <c r="S80" s="44"/>
      <c r="T80" s="44"/>
      <c r="U80" s="121">
        <f>U81+U83+U82</f>
        <v>2872.5</v>
      </c>
      <c r="V80" s="45"/>
      <c r="W80" s="45"/>
      <c r="X80" s="45"/>
      <c r="Y80" s="45"/>
      <c r="Z80" s="45"/>
      <c r="AA80" s="45"/>
      <c r="AB80" s="45"/>
      <c r="AC80" s="45"/>
      <c r="AD80" s="45"/>
      <c r="AE80" s="45"/>
      <c r="AF80" s="45"/>
      <c r="AG80" s="45"/>
      <c r="AH80" s="45"/>
      <c r="AI80" s="45">
        <f>AI81</f>
        <v>0</v>
      </c>
      <c r="AJ80" s="45"/>
      <c r="AK80" s="45"/>
      <c r="AL80" s="45"/>
      <c r="AM80" s="45">
        <f>AM83</f>
        <v>5</v>
      </c>
      <c r="AN80" s="42"/>
      <c r="AO80" s="9"/>
      <c r="AP80" s="9"/>
      <c r="AQ80" s="12" t="s">
        <v>53</v>
      </c>
    </row>
    <row r="81" spans="2:44" ht="66" customHeight="1" x14ac:dyDescent="0.4">
      <c r="B81" s="131" t="s">
        <v>172</v>
      </c>
      <c r="C81" s="132">
        <v>11</v>
      </c>
      <c r="D81" s="133">
        <v>1</v>
      </c>
      <c r="E81" s="134" t="s">
        <v>177</v>
      </c>
      <c r="F81" s="134"/>
      <c r="G81" s="134"/>
      <c r="H81" s="134"/>
      <c r="I81" s="134"/>
      <c r="J81" s="134"/>
      <c r="K81" s="134"/>
      <c r="L81" s="134"/>
      <c r="M81" s="134"/>
      <c r="N81" s="134"/>
      <c r="O81" s="134"/>
      <c r="P81" s="134"/>
      <c r="Q81" s="134"/>
      <c r="R81" s="134"/>
      <c r="S81" s="134"/>
      <c r="T81" s="135">
        <v>240</v>
      </c>
      <c r="U81" s="120">
        <v>2782.9</v>
      </c>
      <c r="V81" s="120"/>
      <c r="W81" s="120"/>
      <c r="X81" s="120"/>
      <c r="Y81" s="120"/>
      <c r="Z81" s="120"/>
      <c r="AA81" s="120"/>
      <c r="AB81" s="120"/>
      <c r="AC81" s="120"/>
      <c r="AD81" s="120"/>
      <c r="AE81" s="120"/>
      <c r="AF81" s="120"/>
      <c r="AG81" s="120"/>
      <c r="AH81" s="120"/>
      <c r="AI81" s="68">
        <v>0</v>
      </c>
      <c r="AJ81" s="120"/>
      <c r="AK81" s="120"/>
      <c r="AL81" s="120"/>
      <c r="AM81" s="120">
        <v>0</v>
      </c>
      <c r="AR81" s="170"/>
    </row>
    <row r="82" spans="2:44" ht="66" customHeight="1" x14ac:dyDescent="0.4">
      <c r="B82" s="179" t="s">
        <v>180</v>
      </c>
      <c r="C82" s="180">
        <v>11</v>
      </c>
      <c r="D82" s="181">
        <v>1</v>
      </c>
      <c r="E82" s="24" t="s">
        <v>179</v>
      </c>
      <c r="F82" s="24"/>
      <c r="G82" s="24"/>
      <c r="H82" s="24"/>
      <c r="I82" s="24"/>
      <c r="J82" s="24"/>
      <c r="K82" s="24"/>
      <c r="L82" s="24"/>
      <c r="M82" s="24"/>
      <c r="N82" s="24"/>
      <c r="O82" s="24"/>
      <c r="P82" s="24"/>
      <c r="Q82" s="24"/>
      <c r="R82" s="24"/>
      <c r="S82" s="24"/>
      <c r="T82" s="130">
        <v>240</v>
      </c>
      <c r="U82" s="25">
        <v>84.6</v>
      </c>
      <c r="V82" s="25"/>
      <c r="W82" s="25"/>
      <c r="X82" s="25"/>
      <c r="Y82" s="25"/>
      <c r="Z82" s="25"/>
      <c r="AA82" s="25"/>
      <c r="AB82" s="25"/>
      <c r="AC82" s="25"/>
      <c r="AD82" s="25"/>
      <c r="AE82" s="25"/>
      <c r="AF82" s="25"/>
      <c r="AG82" s="25"/>
      <c r="AH82" s="25"/>
      <c r="AI82" s="20">
        <v>0</v>
      </c>
      <c r="AJ82" s="25"/>
      <c r="AK82" s="25"/>
      <c r="AL82" s="25"/>
      <c r="AM82" s="25">
        <v>0</v>
      </c>
      <c r="AR82" s="170"/>
    </row>
    <row r="83" spans="2:44" ht="52.5" customHeight="1" thickBot="1" x14ac:dyDescent="0.45">
      <c r="B83" s="136" t="s">
        <v>159</v>
      </c>
      <c r="C83" s="137" t="s">
        <v>27</v>
      </c>
      <c r="D83" s="138" t="s">
        <v>13</v>
      </c>
      <c r="E83" s="138" t="s">
        <v>160</v>
      </c>
      <c r="F83" s="138"/>
      <c r="G83" s="138"/>
      <c r="H83" s="138"/>
      <c r="I83" s="138"/>
      <c r="J83" s="138"/>
      <c r="K83" s="138"/>
      <c r="L83" s="138"/>
      <c r="M83" s="138"/>
      <c r="N83" s="138"/>
      <c r="O83" s="138"/>
      <c r="P83" s="138"/>
      <c r="Q83" s="138"/>
      <c r="R83" s="138"/>
      <c r="S83" s="138"/>
      <c r="T83" s="138" t="s">
        <v>55</v>
      </c>
      <c r="U83" s="119">
        <v>5</v>
      </c>
      <c r="V83" s="119"/>
      <c r="W83" s="119"/>
      <c r="X83" s="119"/>
      <c r="Y83" s="119"/>
      <c r="Z83" s="119"/>
      <c r="AA83" s="119"/>
      <c r="AB83" s="119"/>
      <c r="AC83" s="119"/>
      <c r="AD83" s="119"/>
      <c r="AE83" s="119"/>
      <c r="AF83" s="119"/>
      <c r="AG83" s="119"/>
      <c r="AH83" s="119"/>
      <c r="AI83" s="36">
        <v>5</v>
      </c>
      <c r="AJ83" s="119"/>
      <c r="AK83" s="119"/>
      <c r="AL83" s="119"/>
      <c r="AM83" s="119">
        <v>5</v>
      </c>
    </row>
    <row r="84" spans="2:44" ht="33" customHeight="1" thickBot="1" x14ac:dyDescent="0.4">
      <c r="B84" s="37" t="s">
        <v>53</v>
      </c>
      <c r="C84" s="38"/>
      <c r="D84" s="39"/>
      <c r="E84" s="39"/>
      <c r="F84" s="39"/>
      <c r="G84" s="39"/>
      <c r="H84" s="39"/>
      <c r="I84" s="39"/>
      <c r="J84" s="39"/>
      <c r="K84" s="39"/>
      <c r="L84" s="39"/>
      <c r="M84" s="39"/>
      <c r="N84" s="39"/>
      <c r="O84" s="39"/>
      <c r="P84" s="39"/>
      <c r="Q84" s="39"/>
      <c r="R84" s="39"/>
      <c r="S84" s="39"/>
      <c r="T84" s="39"/>
      <c r="U84" s="139">
        <f>U79+U76+U73+U70+U53+U50+U38+U35+U12</f>
        <v>45258.2</v>
      </c>
      <c r="V84" s="139" t="e">
        <f>V12+V35+V38+#REF!+V50+V70+V73+V79</f>
        <v>#REF!</v>
      </c>
      <c r="W84" s="139" t="e">
        <f>W12+W35+W38+#REF!+W50+W70+W73+W79</f>
        <v>#REF!</v>
      </c>
      <c r="X84" s="139" t="e">
        <f>X12+X35+X38+#REF!+X50+X70+X73+X79</f>
        <v>#REF!</v>
      </c>
      <c r="Y84" s="139" t="e">
        <f>Y12+Y35+Y38+#REF!+Y50+Y70+Y73+Y79</f>
        <v>#REF!</v>
      </c>
      <c r="Z84" s="139" t="e">
        <f>Z12+Z35+Z38+#REF!+Z50+Z70+Z73+Z79</f>
        <v>#REF!</v>
      </c>
      <c r="AA84" s="139" t="e">
        <f>AA12+AA35+AA38+#REF!+AA50+AA70+AA73+AA79</f>
        <v>#REF!</v>
      </c>
      <c r="AB84" s="139" t="e">
        <f>AB12+AB35+AB38+#REF!+AB50+AB70+AB73+AB79</f>
        <v>#REF!</v>
      </c>
      <c r="AC84" s="139" t="e">
        <f>AC12+AC35+AC38+#REF!+AC50+AC70+AC73+AC79</f>
        <v>#REF!</v>
      </c>
      <c r="AD84" s="139" t="e">
        <f>AD12+AD35+AD38+#REF!+AD50+AD70+AD73+AD79</f>
        <v>#REF!</v>
      </c>
      <c r="AE84" s="139" t="e">
        <f>AE12+AE35+AE38+#REF!+AE50+AE70+AE73+AE79</f>
        <v>#REF!</v>
      </c>
      <c r="AF84" s="139" t="e">
        <f>AF12+AF35+AF38+#REF!+AF50+AF70+AF73+AF79</f>
        <v>#REF!</v>
      </c>
      <c r="AG84" s="139" t="e">
        <f>AG12+AG35+AG38+#REF!+AG50+AG70+AG73+AG79</f>
        <v>#REF!</v>
      </c>
      <c r="AH84" s="139" t="e">
        <f>AH12+AH35+AH38+#REF!+AH50+AH70+AH73+AH79</f>
        <v>#REF!</v>
      </c>
      <c r="AI84" s="139">
        <f>AI79+AI76+AI73+AI70+AI53+AI50+AI38+AI35+AI12</f>
        <v>23093.5</v>
      </c>
      <c r="AJ84" s="139" t="e">
        <f>AJ12+AJ35+AJ38+#REF!+AJ50+AJ70+AJ73+AJ79</f>
        <v>#REF!</v>
      </c>
      <c r="AK84" s="139" t="e">
        <f>AK12+AK35+AK38+#REF!+AK50+AK70+AK73+AK79</f>
        <v>#REF!</v>
      </c>
      <c r="AL84" s="139" t="e">
        <f>AL12+AL35+AL38+#REF!+AL50+AL70+AL73+AL79</f>
        <v>#REF!</v>
      </c>
      <c r="AM84" s="140">
        <f>AM79+AM76+AM73+AM53+AM70+AM50+AM38+AM35+AM25+AM23+AM13+AM21</f>
        <v>21103.9</v>
      </c>
      <c r="AR84" s="175"/>
    </row>
    <row r="85" spans="2:44" ht="90.6" hidden="1" customHeight="1" x14ac:dyDescent="0.4">
      <c r="U85" s="143"/>
    </row>
    <row r="86" spans="2:44" ht="51" customHeight="1" x14ac:dyDescent="0.6">
      <c r="B86" s="16"/>
      <c r="U86" s="178"/>
      <c r="AI86" s="158"/>
      <c r="AM86" s="159"/>
    </row>
    <row r="87" spans="2:44" ht="48" customHeight="1" x14ac:dyDescent="0.4">
      <c r="B87" s="182" t="s">
        <v>174</v>
      </c>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3"/>
      <c r="AK87" s="183"/>
      <c r="AL87" s="183"/>
      <c r="AM87" s="183"/>
    </row>
    <row r="88" spans="2:44" ht="10.199999999999999" customHeight="1" x14ac:dyDescent="0.35">
      <c r="B88" s="16"/>
      <c r="C88" s="3"/>
      <c r="D88" s="3"/>
      <c r="E88" s="3"/>
      <c r="F88" s="3"/>
      <c r="G88" s="3"/>
      <c r="H88" s="3"/>
      <c r="I88" s="3"/>
      <c r="J88" s="3"/>
      <c r="K88" s="3"/>
      <c r="L88" s="3"/>
      <c r="M88" s="3"/>
      <c r="N88" s="3"/>
      <c r="O88" s="3"/>
      <c r="P88" s="3"/>
      <c r="Q88" s="3"/>
      <c r="R88" s="3"/>
      <c r="S88" s="3"/>
      <c r="T88" s="3"/>
      <c r="U88" s="161"/>
      <c r="V88" s="161"/>
      <c r="W88" s="161"/>
      <c r="X88" s="161"/>
      <c r="Y88" s="161"/>
      <c r="Z88" s="161"/>
      <c r="AA88" s="161"/>
      <c r="AB88" s="161"/>
      <c r="AC88" s="161"/>
      <c r="AD88" s="161"/>
      <c r="AE88" s="161"/>
      <c r="AF88" s="161"/>
      <c r="AG88" s="161"/>
      <c r="AH88" s="161"/>
      <c r="AI88" s="162"/>
    </row>
    <row r="89" spans="2:44" ht="2.25" customHeight="1" x14ac:dyDescent="0.35">
      <c r="B89" s="16"/>
      <c r="C89" s="3"/>
      <c r="D89" s="3"/>
      <c r="E89" s="3"/>
      <c r="F89" s="3"/>
      <c r="G89" s="3"/>
      <c r="H89" s="3"/>
      <c r="I89" s="3"/>
      <c r="J89" s="3"/>
      <c r="K89" s="3"/>
      <c r="L89" s="3"/>
      <c r="M89" s="3"/>
      <c r="N89" s="3"/>
      <c r="O89" s="3"/>
      <c r="P89" s="3"/>
      <c r="Q89" s="3"/>
      <c r="R89" s="3"/>
      <c r="S89" s="3"/>
      <c r="T89" s="3"/>
      <c r="U89" s="160"/>
      <c r="V89" s="161"/>
      <c r="W89" s="161"/>
      <c r="X89" s="161"/>
      <c r="Y89" s="161"/>
      <c r="Z89" s="161"/>
      <c r="AA89" s="161"/>
      <c r="AB89" s="161"/>
      <c r="AC89" s="161"/>
      <c r="AD89" s="161"/>
      <c r="AE89" s="161"/>
      <c r="AF89" s="161"/>
      <c r="AG89" s="161"/>
      <c r="AH89" s="161"/>
      <c r="AI89" s="163"/>
      <c r="AM89" s="160"/>
    </row>
    <row r="91" spans="2:44" ht="11.25" customHeight="1" x14ac:dyDescent="0.3"/>
    <row r="92" spans="2:44" ht="17.25" customHeight="1" x14ac:dyDescent="0.3"/>
    <row r="96" spans="2:44" ht="10.199999999999999" customHeight="1" x14ac:dyDescent="0.3">
      <c r="U96" s="159"/>
      <c r="AI96" s="158"/>
      <c r="AM96" s="159"/>
    </row>
  </sheetData>
  <mergeCells count="15">
    <mergeCell ref="B87:AM87"/>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2025-02-25T06:13:22Z</cp:lastPrinted>
  <dcterms:created xsi:type="dcterms:W3CDTF">2021-05-19T10:14:51Z</dcterms:created>
  <dcterms:modified xsi:type="dcterms:W3CDTF">2025-10-10T08:51:06Z</dcterms:modified>
</cp:coreProperties>
</file>